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640"/>
  </bookViews>
  <sheets>
    <sheet name="SVP 2013-2015" sheetId="10" r:id="rId1"/>
    <sheet name="Asignavimų valdytojai" sheetId="11" r:id="rId2"/>
  </sheets>
  <definedNames>
    <definedName name="_xlnm.Print_Area" localSheetId="0">'SVP 2013-2015'!$A$1:$R$132</definedName>
    <definedName name="_xlnm.Print_Titles" localSheetId="0">'SVP 2013-2015'!$5:$7</definedName>
  </definedNames>
  <calcPr calcId="145621"/>
</workbook>
</file>

<file path=xl/calcChain.xml><?xml version="1.0" encoding="utf-8"?>
<calcChain xmlns="http://schemas.openxmlformats.org/spreadsheetml/2006/main">
  <c r="K49" i="10" l="1"/>
  <c r="I68" i="10" l="1"/>
  <c r="I24" i="10" l="1"/>
  <c r="I35" i="10"/>
  <c r="I33" i="10"/>
  <c r="I32" i="10"/>
  <c r="N126" i="10" l="1"/>
  <c r="M126" i="10"/>
  <c r="M128" i="10"/>
  <c r="M127" i="10"/>
  <c r="N56" i="10"/>
  <c r="M56" i="10"/>
  <c r="M130" i="10"/>
  <c r="M125" i="10"/>
  <c r="M124" i="10" l="1"/>
  <c r="J112" i="10" l="1"/>
  <c r="K112" i="10"/>
  <c r="L112" i="10"/>
  <c r="M112" i="10"/>
  <c r="N112" i="10"/>
  <c r="I105" i="10"/>
  <c r="I112" i="10" s="1"/>
  <c r="J99" i="10"/>
  <c r="K99" i="10"/>
  <c r="L99" i="10"/>
  <c r="M99" i="10"/>
  <c r="N99" i="10"/>
  <c r="I52" i="10"/>
  <c r="L49" i="10"/>
  <c r="M49" i="10"/>
  <c r="N49" i="10"/>
  <c r="M116" i="10" l="1"/>
  <c r="M17" i="10"/>
  <c r="M15" i="10"/>
  <c r="J88" i="10"/>
  <c r="J100" i="10" s="1"/>
  <c r="K88" i="10"/>
  <c r="K100" i="10" s="1"/>
  <c r="L88" i="10"/>
  <c r="L100" i="10" s="1"/>
  <c r="I79" i="10"/>
  <c r="I78" i="10"/>
  <c r="I77" i="10"/>
  <c r="I126" i="10" s="1"/>
  <c r="I88" i="10" l="1"/>
  <c r="I92" i="10" l="1"/>
  <c r="I91" i="10"/>
  <c r="I130" i="10" s="1"/>
  <c r="N88" i="10" l="1"/>
  <c r="N100" i="10" s="1"/>
  <c r="M88" i="10"/>
  <c r="M100" i="10" s="1"/>
  <c r="N74" i="10" l="1"/>
  <c r="M74" i="10"/>
  <c r="L74" i="10"/>
  <c r="J74" i="10"/>
  <c r="I65" i="10"/>
  <c r="N131" i="10"/>
  <c r="M131" i="10"/>
  <c r="M129" i="10" s="1"/>
  <c r="M132" i="10" s="1"/>
  <c r="N130" i="10"/>
  <c r="N129" i="10" s="1"/>
  <c r="N128" i="10"/>
  <c r="N125" i="10"/>
  <c r="K117" i="10"/>
  <c r="N116" i="10"/>
  <c r="L116" i="10"/>
  <c r="I116" i="10" s="1"/>
  <c r="N104" i="10"/>
  <c r="M104" i="10"/>
  <c r="M117" i="10" s="1"/>
  <c r="L104" i="10"/>
  <c r="L117" i="10" s="1"/>
  <c r="J104" i="10"/>
  <c r="I102" i="10"/>
  <c r="I104" i="10" s="1"/>
  <c r="I95" i="10"/>
  <c r="I90" i="10"/>
  <c r="I128" i="10" s="1"/>
  <c r="I89" i="10"/>
  <c r="N72" i="10"/>
  <c r="M72" i="10"/>
  <c r="L72" i="10"/>
  <c r="J72" i="10"/>
  <c r="I71" i="10"/>
  <c r="N70" i="10"/>
  <c r="M70" i="10"/>
  <c r="L70" i="10"/>
  <c r="J70" i="10"/>
  <c r="N67" i="10"/>
  <c r="M67" i="10"/>
  <c r="J67" i="10"/>
  <c r="I67" i="10" s="1"/>
  <c r="N64" i="10"/>
  <c r="M64" i="10"/>
  <c r="J64" i="10"/>
  <c r="I64" i="10" s="1"/>
  <c r="I62" i="10"/>
  <c r="N61" i="10"/>
  <c r="M61" i="10"/>
  <c r="L61" i="10"/>
  <c r="J61" i="10"/>
  <c r="I59" i="10"/>
  <c r="N58" i="10"/>
  <c r="M58" i="10"/>
  <c r="J58" i="10"/>
  <c r="I58" i="10" s="1"/>
  <c r="I57" i="10"/>
  <c r="L56" i="10"/>
  <c r="K56" i="10"/>
  <c r="K75" i="10" s="1"/>
  <c r="J56" i="10"/>
  <c r="N51" i="10"/>
  <c r="M51" i="10"/>
  <c r="J51" i="10"/>
  <c r="I51" i="10" s="1"/>
  <c r="I50" i="10"/>
  <c r="I34" i="10"/>
  <c r="I49" i="10" s="1"/>
  <c r="J49" i="10"/>
  <c r="N29" i="10"/>
  <c r="M29" i="10"/>
  <c r="L29" i="10"/>
  <c r="K29" i="10"/>
  <c r="J29" i="10"/>
  <c r="I28" i="10"/>
  <c r="I29" i="10" s="1"/>
  <c r="N27" i="10"/>
  <c r="M27" i="10"/>
  <c r="L27" i="10"/>
  <c r="K27" i="10"/>
  <c r="J26" i="10"/>
  <c r="N25" i="10"/>
  <c r="M25" i="10"/>
  <c r="L25" i="10"/>
  <c r="K25" i="10"/>
  <c r="J25" i="10"/>
  <c r="I25" i="10"/>
  <c r="N23" i="10"/>
  <c r="M23" i="10"/>
  <c r="L23" i="10"/>
  <c r="K23" i="10"/>
  <c r="J23" i="10"/>
  <c r="I23" i="10" s="1"/>
  <c r="I22" i="10"/>
  <c r="I131" i="10" s="1"/>
  <c r="I129" i="10" s="1"/>
  <c r="N21" i="10"/>
  <c r="M21" i="10"/>
  <c r="L21" i="10"/>
  <c r="K21" i="10"/>
  <c r="J21" i="10"/>
  <c r="I21" i="10" s="1"/>
  <c r="I20" i="10"/>
  <c r="N19" i="10"/>
  <c r="M19" i="10"/>
  <c r="L19" i="10"/>
  <c r="K19" i="10"/>
  <c r="J19" i="10"/>
  <c r="I19" i="10" s="1"/>
  <c r="L17" i="10"/>
  <c r="K17" i="10"/>
  <c r="J17" i="10"/>
  <c r="N127" i="10"/>
  <c r="I16" i="10"/>
  <c r="N15" i="10"/>
  <c r="J15" i="10"/>
  <c r="I15" i="10" s="1"/>
  <c r="I12" i="10"/>
  <c r="N17" i="10"/>
  <c r="I125" i="10" l="1"/>
  <c r="I26" i="10"/>
  <c r="I127" i="10"/>
  <c r="I99" i="10"/>
  <c r="I100" i="10" s="1"/>
  <c r="L75" i="10"/>
  <c r="N75" i="10"/>
  <c r="J75" i="10"/>
  <c r="M75" i="10"/>
  <c r="I17" i="10"/>
  <c r="M30" i="10"/>
  <c r="I61" i="10"/>
  <c r="I56" i="10"/>
  <c r="I70" i="10"/>
  <c r="I72" i="10"/>
  <c r="J27" i="10"/>
  <c r="J30" i="10" s="1"/>
  <c r="I30" i="10" s="1"/>
  <c r="N30" i="10"/>
  <c r="N124" i="10"/>
  <c r="N132" i="10" s="1"/>
  <c r="I74" i="10"/>
  <c r="K30" i="10"/>
  <c r="J117" i="10"/>
  <c r="I117" i="10" s="1"/>
  <c r="N117" i="10"/>
  <c r="I27" i="10"/>
  <c r="I124" i="10" l="1"/>
  <c r="I132" i="10" s="1"/>
  <c r="I75" i="10"/>
  <c r="M118" i="10"/>
  <c r="M119" i="10" s="1"/>
  <c r="N118" i="10"/>
  <c r="N119" i="10" s="1"/>
  <c r="K118" i="10"/>
  <c r="K119" i="10" s="1"/>
  <c r="L118" i="10" l="1"/>
  <c r="L119" i="10" s="1"/>
  <c r="J118" i="10"/>
  <c r="J119" i="10" l="1"/>
  <c r="I119" i="10" s="1"/>
  <c r="I118" i="10"/>
</calcChain>
</file>

<file path=xl/sharedStrings.xml><?xml version="1.0" encoding="utf-8"?>
<sst xmlns="http://schemas.openxmlformats.org/spreadsheetml/2006/main" count="351" uniqueCount="176">
  <si>
    <t>tūkst. Lt</t>
  </si>
  <si>
    <t>Programos tikslo kodas</t>
  </si>
  <si>
    <t>Uždavinio kodas</t>
  </si>
  <si>
    <t>Priemonės kodas</t>
  </si>
  <si>
    <t>Pavadinimas</t>
  </si>
  <si>
    <t>Priemonės požymis</t>
  </si>
  <si>
    <t>Asignavimų valdytojo kodas</t>
  </si>
  <si>
    <t>Finansavimo šaltinis</t>
  </si>
  <si>
    <t>Iš viso</t>
  </si>
  <si>
    <t>Išlaidoms</t>
  </si>
  <si>
    <t>Turtui įsigyti ir finansiniams įsipareigojimams vykdyti</t>
  </si>
  <si>
    <t>Iš jų darbo užmokesčiui</t>
  </si>
  <si>
    <t>12 Socialinės atskirties mažinimo programa</t>
  </si>
  <si>
    <t>01</t>
  </si>
  <si>
    <t>Įgyvendinti socialinės paramos politiką siekiant sumažinti socialinę atskirtį Klaipėdos mieste</t>
  </si>
  <si>
    <t>Užtikrinti Lietuvos Respublikos įstatymais, Vyriausybės nutarimais ir kitais teisės aktais numatytų socialinių išmokų ir kompensacijų mokėjimą</t>
  </si>
  <si>
    <t>10</t>
  </si>
  <si>
    <t>SB(VB)</t>
  </si>
  <si>
    <t>Iš viso:</t>
  </si>
  <si>
    <t>02</t>
  </si>
  <si>
    <t xml:space="preserve">Tikslinių kompensacijų ir išmokų skaičiavimas ir mokėjimas, siekiant neįgaliesiems kompensuoti specialiųjų poreikių tenkinimo išlaidas </t>
  </si>
  <si>
    <t>LRVB</t>
  </si>
  <si>
    <t>03</t>
  </si>
  <si>
    <t>Išmokų vaikams skaičiavimas ir mokėjimas</t>
  </si>
  <si>
    <t>04</t>
  </si>
  <si>
    <t>Vienkartinių išmokų socialiai pažeidžiamiems žmonėms išmokėjimas</t>
  </si>
  <si>
    <t>3</t>
  </si>
  <si>
    <t>SB</t>
  </si>
  <si>
    <t>05</t>
  </si>
  <si>
    <t>Mokinių iš mažas pajamas gaunančių šeimų nemokamo maitinimo gamybos išlaidų padengimas</t>
  </si>
  <si>
    <t>Iš viso uždaviniui:</t>
  </si>
  <si>
    <t xml:space="preserve">Teikti visuomenės poreikius atitinkančias socialines paslaugas įvairioms gyventojų grupėms </t>
  </si>
  <si>
    <t>SB(SP)</t>
  </si>
  <si>
    <t>Nevyriausybinių organizacijų socialinių projektų dalinis finansavimas</t>
  </si>
  <si>
    <t>Aplinkos pritaikymas neįgaliesiems</t>
  </si>
  <si>
    <t>6</t>
  </si>
  <si>
    <t>06</t>
  </si>
  <si>
    <t>Socialinės reabilitacijos paslaugų neįgaliesiems bendruomenėje projektų dalinis finansavimas</t>
  </si>
  <si>
    <t>07</t>
  </si>
  <si>
    <t>Plėtoti socialinių paslaugų infrastruktūrą, įrengiant  naujus ir modernizuojant esamus socialines paslaugas teikiančių įstaigų pastatus</t>
  </si>
  <si>
    <t>Nestacionarių socialinių paslaugų infrastruktūros plėtros projektų įgyvendinimas:</t>
  </si>
  <si>
    <t>ES</t>
  </si>
  <si>
    <t>Teikiamų socialinių paslaugų infrastruktūros tobulinimas siekiant atitikti keliamus reikalavimus:</t>
  </si>
  <si>
    <t>Socialinio būsto fondo gyvenamųjų namų statyba ir būsto pirkimas</t>
  </si>
  <si>
    <t>Iš viso tikslui:</t>
  </si>
  <si>
    <t>12</t>
  </si>
  <si>
    <t xml:space="preserve">Iš viso programai: </t>
  </si>
  <si>
    <t>Finansavimo šaltinių suvestinė</t>
  </si>
  <si>
    <t>Finansavimo šaltiniai</t>
  </si>
  <si>
    <t>SAVIVALDYBĖS  LĖŠOS, IŠ VISO:</t>
  </si>
  <si>
    <t>KITI ŠALTINIAI, IŠ VISO:</t>
  </si>
  <si>
    <t>IŠ VISO:</t>
  </si>
  <si>
    <t>SB(P)</t>
  </si>
  <si>
    <t>1</t>
  </si>
  <si>
    <t>Socialinės globos paslaugų teikimas senyvo amžiaus asmenims ir asmenims su negalia ne savivaldybės institucijose</t>
  </si>
  <si>
    <t>Dienos socialinės globos, trumpalaikės socialinės globos ir socialinės priežiūros paslaugų teikimo organizavimas miesto gyventojams ne savivaldybės institucijose:</t>
  </si>
  <si>
    <t>Socialinių paslaugų teikimas socialinėse įstaigose:</t>
  </si>
  <si>
    <t xml:space="preserve"> TIKSLŲ, UŽDAVINIŲ, PRIEMONIŲ, PRIEMONIŲ IŠLAIDŲ IR KRITERIJŲ SUVESTINĖ</t>
  </si>
  <si>
    <t>pavadinimas</t>
  </si>
  <si>
    <t>Senyvo amžiaus asmenų bei asmenų su negalia, apgyvendintų apskrities pavaldumo globos institucijose per metus, sk.</t>
  </si>
  <si>
    <t>Pritaikyta būstų neįgaliesiems</t>
  </si>
  <si>
    <t>I</t>
  </si>
  <si>
    <t>2014-ųjų metų lėšų poreikis</t>
  </si>
  <si>
    <t>2015-ųjų metų lėšų poreikis</t>
  </si>
  <si>
    <t>planas</t>
  </si>
  <si>
    <t>2013-ieji metai</t>
  </si>
  <si>
    <t>2014-ieji metai</t>
  </si>
  <si>
    <t>2015-ieji metai</t>
  </si>
  <si>
    <t xml:space="preserve">Piniginės socialinės paramos nepasiturinčioms šeimoms ir vieniems gyvenantiems asmenims bei paramos mirties atveju teikimas, išmokant pašalpas ir kompensacijas </t>
  </si>
  <si>
    <t>Vidutinis išmokamų socialinių pašalpų ir kompensacijų skaičius per mėn.</t>
  </si>
  <si>
    <t>Vidutinškai per mėn. išmokamų laidojimo pašalpų skaičius</t>
  </si>
  <si>
    <t>Asmenims su sunkia negalia teikiamų socialinės globos paslaugų apmokėjimas</t>
  </si>
  <si>
    <t>Asmenų su sunkia negalia, kuriems teikiamos socialinės globos paslaugos, skaičius (perkamos paslaugos)</t>
  </si>
  <si>
    <t>Socialinių darbuotojų, dirbančių su socialinės rizikos šeimomis, darbo apmokėjimas</t>
  </si>
  <si>
    <t>Darbuotojų, dirbančių su socialinės rizikos šeimomis, skaičius</t>
  </si>
  <si>
    <t>Mokinių nemokamo maitinimo ir aprūpinimo mokinio reikmenimis organizavimas</t>
  </si>
  <si>
    <t>Išmokų gavėjų skaičius, žm.</t>
  </si>
  <si>
    <t>08</t>
  </si>
  <si>
    <t>2</t>
  </si>
  <si>
    <t>Paslaugos gavėjų sk.</t>
  </si>
  <si>
    <t>Mobilių komandų sk</t>
  </si>
  <si>
    <t>Suaugusių asmenų su protine negalia dienos socialinės globos centre (2 spec. mokykla, III a.)</t>
  </si>
  <si>
    <t xml:space="preserve">BĮ Klaipėdos m. globos namų fasado perdažymas ir statinio konstrukcijos pažeidimų pašalinimas </t>
  </si>
  <si>
    <t>Nupirkta butų, sk.</t>
  </si>
  <si>
    <t>Laikinai neišnuomotų gyvenamųjų patalpų priežiūra</t>
  </si>
  <si>
    <t>Savivaldybės gyvenamųjų patalpų techninės būklės vertinimas ir remontas</t>
  </si>
  <si>
    <t>Apmokėjimas savivaldybei tenkančia dalimi už daugiabučių namų bendrosios  nuosavybės objektų atnaujinimą ir renovaciją</t>
  </si>
  <si>
    <t>Rezervo naudojimas nenumatytiems darbams apmokėti ir avarinėms situacijoms likviduoti</t>
  </si>
  <si>
    <t>Savivaldybės gyvenamųjų patalpų nuomos administravimas</t>
  </si>
  <si>
    <t>Savininkams grąžintų nuomotų patalpų vertės įskaičiavimas į nuompinigius</t>
  </si>
  <si>
    <t>Parengtų remontui butų skaičius</t>
  </si>
  <si>
    <t>Suremontuotų butų skaičius</t>
  </si>
  <si>
    <t>Sutrumpėjo nuomininkų pasirinktos garantijos įvykdymo terminas (mėn.)</t>
  </si>
  <si>
    <t>Objektų, kuriuose buvo pašalintos galimų avarijų grėsmės ir likviduotos avarijos, skaičius</t>
  </si>
  <si>
    <t>2013-ųjų metų  asignavimų planas</t>
  </si>
  <si>
    <t xml:space="preserve">Politinių kalinių ir tremtinių bei jų šeimų narių sugrįžimo į Lietuvą programos įgyvendinimas: </t>
  </si>
  <si>
    <t xml:space="preserve">Butų pirkimas politinių kalinių ir tremtiniams bei jų šeimų nariams </t>
  </si>
  <si>
    <t>Kompensacijų Nepriklausomybės gynėjams, nukentėjusiems nuo 1991 m. sausio 11-13 d. ir po to vykdytos SSRS agesijos bei jų šeimoms, sk.</t>
  </si>
  <si>
    <t>Iš dalies finansuota projektų, sk.</t>
  </si>
  <si>
    <t>Etatų skaičius mobilioje komandoje</t>
  </si>
  <si>
    <t>Labdaros valgyklos (Baltijos pr. 102) patalpų kosmetinis remontas</t>
  </si>
  <si>
    <t>SOCIALINĖS ATSKIRTIES MAŽINIMO PROGRAMOS (NR. 12)</t>
  </si>
  <si>
    <t>09</t>
  </si>
  <si>
    <t>Bandomojo projekto pagal Integralios pagalbos plėtros programą įgyvendinimas (dienos socialinės globos ir slaugos paslaugos į namus)</t>
  </si>
  <si>
    <t>Socialinės paslaugos kokybės vertinimas</t>
  </si>
  <si>
    <t>Parengta audito ataskaita, vnt.</t>
  </si>
  <si>
    <t>2014 m. poreikis</t>
  </si>
  <si>
    <t>2015 m. poreikis</t>
  </si>
  <si>
    <t>2013–2015 M. KLAIPĖDOS MIESTO SAVIVALDYBĖS</t>
  </si>
  <si>
    <t>Produkto vertinimo kriterijus</t>
  </si>
  <si>
    <t>2013-ųjų metų asignavimų planas</t>
  </si>
  <si>
    <t>Asignavimų valdytojų kodų klasifikatorius*</t>
  </si>
  <si>
    <t xml:space="preserve">                              Pavadinimas</t>
  </si>
  <si>
    <t>Savivaldybės administracijos direktorius</t>
  </si>
  <si>
    <t>Ugdymo ir kultūros departamento direktorius</t>
  </si>
  <si>
    <t>Socialinių reikalų departamento direktorius</t>
  </si>
  <si>
    <t>Urbanistinės plėtros departamento direktorius</t>
  </si>
  <si>
    <t>Investicijų ir ekonomikos departamento direktorius</t>
  </si>
  <si>
    <t>Miesto ūkio departamento direktorius</t>
  </si>
  <si>
    <t>* patvirtinta Klaipėdos miesto savivaldybės administracijos direktoriaus 2011-02-24 įsakymu Nr. AD1-384</t>
  </si>
  <si>
    <t>Socialinės infrastruktūros objektų ir viešųjų erdvių pritaikymo neįgaliesiems galimybių studijos parengimas</t>
  </si>
  <si>
    <t>Parengta studija vnt.</t>
  </si>
  <si>
    <t>* Funkcinės klasifikacijos kodas įrašomas vadovaujantis  Lietuvos Respublikos finansų ministro 2003 m. liepos 3 d. įsakymu Nr. 1K-184 „Dėl Lietuvos Respublikos valstybės ir savivaldybių biudžetų pajamų ir išlaidų klasifikacijos patvirtinimo“ (Aktuali redakcija 2010 m. kovo 26 d. įsakymo Nr. 1K-085 redakcija)</t>
  </si>
  <si>
    <t xml:space="preserve">I   </t>
  </si>
  <si>
    <t>Socialinių paslaugų moterims, patyrusioms smurtą šeimoje ar nukentėjusioms nuo prekybos žmonėmis, plėtra, steigiant moterų krizių centrą</t>
  </si>
  <si>
    <t>5</t>
  </si>
  <si>
    <t>Parengtas techninis projektas, vnt.</t>
  </si>
  <si>
    <t>Įgyvendinta projektų, vnt.</t>
  </si>
  <si>
    <t>Nemokamą maitinimą gaunančių bei aprūpinamų mokinio reikmenimis mokinių sk., tūkst.</t>
  </si>
  <si>
    <t>3,8</t>
  </si>
  <si>
    <t>3,7</t>
  </si>
  <si>
    <t>3,6</t>
  </si>
  <si>
    <t xml:space="preserve">Vidutinis vienkartinių išmokų socialiai pažeidžiamiems asmenims skaičius/mėn. </t>
  </si>
  <si>
    <t xml:space="preserve">Paramą gaunančių mokinių skaičius </t>
  </si>
  <si>
    <t>7000</t>
  </si>
  <si>
    <t>6800</t>
  </si>
  <si>
    <t>6600</t>
  </si>
  <si>
    <t>BĮ Klaipėdos miesto globos namuose;</t>
  </si>
  <si>
    <t>BĮ Klaipėdos miesto socialinės paramos centre;</t>
  </si>
  <si>
    <t>BĮ Neįgaliųjų centre „Klaipėdos lakštutė“;</t>
  </si>
  <si>
    <t>BĮ Klaipėdos miesto šeimos ir vaiko gerovės centre;</t>
  </si>
  <si>
    <t>BĮ Klaipėdos miesto nakvynės namuose;</t>
  </si>
  <si>
    <t>BĮ Klaipėdos vaikų globos namuose „Smiltelė“;</t>
  </si>
  <si>
    <t>BĮ Klaipėdos vaikų globos namuose „Danė“;</t>
  </si>
  <si>
    <t>BĮ Klaipėdos vaikų globos namuose „Rytas“;</t>
  </si>
  <si>
    <t>Senyvo amžiaus asmenų dienos socialinės globos centre (Kretingos g. 44);</t>
  </si>
  <si>
    <t>Suaugusių asmenų su psichine negalia dienos socialinės globos centre (Kretingos g. 44);</t>
  </si>
  <si>
    <t>Dienos socialinės globos paslaugų teikimas asmenims su psichine negalia dienos socialinės globos centre;</t>
  </si>
  <si>
    <t>Dienos socialinės globos paslaugų teikimas vaikams su negalia dienos socialinės globos centre;</t>
  </si>
  <si>
    <t>Dienos socialinės priežiūros paslauga vaikams iš socialinės rizikos šeimų vaikų dienos centruose.</t>
  </si>
  <si>
    <t>Dienos socialinę globą per mėn. gaunančių asmenų skaičius</t>
  </si>
  <si>
    <t xml:space="preserve">Parengta techninių projektų, sk. </t>
  </si>
  <si>
    <t>Atlikti remonto darbai įstaigose, įstaigų sk.</t>
  </si>
  <si>
    <t xml:space="preserve"> NVO projektų, gaunančių dalinį finansavimą iš savivaldybės biudžeto, sk.</t>
  </si>
  <si>
    <t>Paslaugų gavėjų skaičius</t>
  </si>
  <si>
    <t>Planinis vietų skaičius stacioanarias paslaugas teikiančiose įstaigose</t>
  </si>
  <si>
    <r>
      <t xml:space="preserve">Funkcinės klasifikacijos kodas* </t>
    </r>
    <r>
      <rPr>
        <b/>
        <sz val="10"/>
        <color theme="1"/>
        <rFont val="Times New Roman"/>
        <family val="1"/>
      </rPr>
      <t xml:space="preserve"> </t>
    </r>
  </si>
  <si>
    <r>
      <rPr>
        <b/>
        <sz val="10"/>
        <color theme="1"/>
        <rFont val="Times New Roman"/>
        <family val="1"/>
        <charset val="186"/>
      </rPr>
      <t>Vietos bendruomenių savivaldos 2013 m. programos</t>
    </r>
    <r>
      <rPr>
        <sz val="10"/>
        <color theme="1"/>
        <rFont val="Times New Roman"/>
        <family val="1"/>
        <charset val="186"/>
      </rPr>
      <t xml:space="preserve"> įgyvendinimas </t>
    </r>
  </si>
  <si>
    <r>
      <t xml:space="preserve">Projekto </t>
    </r>
    <r>
      <rPr>
        <b/>
        <sz val="10"/>
        <color theme="1"/>
        <rFont val="Times New Roman"/>
        <family val="1"/>
        <charset val="186"/>
      </rPr>
      <t>„Senyvo amžiaus asmenų dienos socialinės globos centras (Kretingos g. 44)“</t>
    </r>
    <r>
      <rPr>
        <sz val="10"/>
        <color theme="1"/>
        <rFont val="Times New Roman"/>
        <family val="1"/>
        <charset val="186"/>
      </rPr>
      <t xml:space="preserve"> įgyvendinimas</t>
    </r>
  </si>
  <si>
    <r>
      <t>Projekto</t>
    </r>
    <r>
      <rPr>
        <b/>
        <sz val="10"/>
        <color theme="1"/>
        <rFont val="Times New Roman"/>
        <family val="1"/>
        <charset val="186"/>
      </rPr>
      <t xml:space="preserve"> „Suaugusių asmenų su psichine negalia dienos socialinės globos centras (Kretingos g. 44)“</t>
    </r>
    <r>
      <rPr>
        <sz val="10"/>
        <color theme="1"/>
        <rFont val="Times New Roman"/>
        <family val="1"/>
        <charset val="186"/>
      </rPr>
      <t xml:space="preserve"> įgyvendinimas</t>
    </r>
  </si>
  <si>
    <r>
      <t xml:space="preserve">Projekto </t>
    </r>
    <r>
      <rPr>
        <b/>
        <sz val="10"/>
        <color theme="1"/>
        <rFont val="Times New Roman"/>
        <family val="1"/>
        <charset val="186"/>
      </rPr>
      <t>„Suaugusių asmenų su proto negalia dienos socialinės globos centras (2 spec. mokykla, III a.)“</t>
    </r>
    <r>
      <rPr>
        <sz val="10"/>
        <color theme="1"/>
        <rFont val="Times New Roman"/>
        <family val="1"/>
        <charset val="186"/>
      </rPr>
      <t xml:space="preserve"> įgyvendinimas</t>
    </r>
  </si>
  <si>
    <r>
      <t xml:space="preserve">Savivaldybės biudžeto lėšos </t>
    </r>
    <r>
      <rPr>
        <b/>
        <sz val="10"/>
        <color theme="1"/>
        <rFont val="Times New Roman"/>
        <family val="1"/>
      </rPr>
      <t>SB</t>
    </r>
  </si>
  <si>
    <r>
      <t xml:space="preserve">Pajamų įmokos už paslaugas </t>
    </r>
    <r>
      <rPr>
        <b/>
        <sz val="10"/>
        <color theme="1"/>
        <rFont val="Times New Roman"/>
        <family val="1"/>
      </rPr>
      <t>SB(SP)</t>
    </r>
  </si>
  <si>
    <r>
      <t xml:space="preserve">Valstybės biudžeto specialiosios tikslinės dotacijos lėšos </t>
    </r>
    <r>
      <rPr>
        <b/>
        <sz val="10"/>
        <color theme="1"/>
        <rFont val="Times New Roman"/>
        <family val="1"/>
        <charset val="186"/>
      </rPr>
      <t>SB(VB)</t>
    </r>
  </si>
  <si>
    <r>
      <t>Paskolos lėšos</t>
    </r>
    <r>
      <rPr>
        <sz val="10"/>
        <color theme="1"/>
        <rFont val="Times New Roman"/>
        <family val="1"/>
        <charset val="186"/>
      </rPr>
      <t xml:space="preserve"> </t>
    </r>
    <r>
      <rPr>
        <b/>
        <sz val="10"/>
        <color theme="1"/>
        <rFont val="Times New Roman"/>
        <family val="1"/>
        <charset val="186"/>
      </rPr>
      <t>SB(P)</t>
    </r>
  </si>
  <si>
    <r>
      <t xml:space="preserve">Europos Sąjungos paramos lėšos </t>
    </r>
    <r>
      <rPr>
        <b/>
        <sz val="10"/>
        <color theme="1"/>
        <rFont val="Times New Roman"/>
        <family val="1"/>
      </rPr>
      <t>ES</t>
    </r>
  </si>
  <si>
    <r>
      <t xml:space="preserve">Valstybės biudžeto lėšos </t>
    </r>
    <r>
      <rPr>
        <b/>
        <sz val="10"/>
        <color theme="1"/>
        <rFont val="Times New Roman"/>
        <family val="1"/>
      </rPr>
      <t>LRVB</t>
    </r>
  </si>
  <si>
    <t>BĮ Klaipėdos vaikų globos namų „Rytas“ šildymo, vandentiekio sistemų rekonstravimas</t>
  </si>
  <si>
    <t>Strateginis tikslas 03.  Užtikrinti gyventojams aukštą švietimo, kultūros, socialinių, sporto ir sveikatos apsaugos paslaugų kokybę ir prieinamumą</t>
  </si>
  <si>
    <r>
      <rPr>
        <b/>
        <sz val="10"/>
        <color theme="1"/>
        <rFont val="Times New Roman"/>
        <family val="1"/>
        <charset val="186"/>
      </rPr>
      <t xml:space="preserve">Pastato, adresu Kretingos g. 44, Klaipėda, I-IV aukštų rekonstrukcija, pritaikant Klaipėdos vaikų globos namams „Danė“ </t>
    </r>
    <r>
      <rPr>
        <sz val="10"/>
        <color theme="1"/>
        <rFont val="Times New Roman"/>
        <family val="1"/>
        <charset val="186"/>
      </rPr>
      <t>(energiją taupančių priemonių, vykdant projektą „Energetikos efektyvumo didinimas Klaipėdos vaikų globos namuose „Danė“ (II etapas), įgyvendinimas ir kitų rekonstrukcijos darbų atlikimas)</t>
    </r>
  </si>
  <si>
    <t>BĮ Klaipėdos nakvynės namų pastatų (Viršutinė g. 21 ir Šilutės pl. 8) avarinių vamzdynų keitimo darbai</t>
  </si>
  <si>
    <t xml:space="preserve">Užtikrinti Klaipėdos miesto socialinio būsto fondo plėtrą ir valstybės politikos, padedančios apsirūpinti būstu, įgyvendinimą </t>
  </si>
  <si>
    <t>Politinių kalinių ir tremtinių bei jų šeimų narių sugrįžimo į Lietuvą programos įgyvendinimas- daugiabučio gyvenamojo namo statybos sklype Rambyno g. 14A, Klaipėdoje, techninio projekto parengimas</t>
  </si>
  <si>
    <t>Daugiabučių namų, kuriuose  buvo vykdomi atnaujinimo darbai, skaičius</t>
  </si>
  <si>
    <t xml:space="preserve">Surinkta nuomos mokesčio  proc. nuo priskaičiuoto </t>
  </si>
  <si>
    <t>Savivaldybės gyvenamųjų patalpų  tinkamos fizinės būklės užtikrinimas ir nuomos administravimas: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</si>
</sst>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2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8"/>
      <name val="Calibri"/>
      <family val="2"/>
      <charset val="186"/>
    </font>
    <font>
      <sz val="10"/>
      <name val="Arial"/>
      <family val="2"/>
      <charset val="186"/>
    </font>
    <font>
      <sz val="10"/>
      <color theme="1"/>
      <name val="Times New Roman"/>
      <family val="1"/>
    </font>
    <font>
      <sz val="12"/>
      <color theme="1"/>
      <name val="Times New Roman"/>
      <family val="1"/>
      <charset val="186"/>
    </font>
    <font>
      <sz val="10"/>
      <color theme="1"/>
      <name val="Arial"/>
      <family val="2"/>
      <charset val="186"/>
    </font>
    <font>
      <b/>
      <sz val="10"/>
      <color theme="1"/>
      <name val="Times New Roman"/>
      <family val="1"/>
    </font>
    <font>
      <sz val="10"/>
      <color theme="1"/>
      <name val="Times New Roman"/>
      <family val="1"/>
      <charset val="186"/>
    </font>
    <font>
      <sz val="9"/>
      <color theme="1"/>
      <name val="Times New Roman"/>
      <family val="1"/>
    </font>
    <font>
      <b/>
      <u/>
      <sz val="10"/>
      <color theme="1"/>
      <name val="Times New Roman"/>
      <family val="1"/>
    </font>
    <font>
      <sz val="8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  <charset val="186"/>
    </font>
    <font>
      <sz val="7"/>
      <color theme="1"/>
      <name val="Times New Roman"/>
      <family val="1"/>
    </font>
    <font>
      <b/>
      <sz val="10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11"/>
      <color theme="1"/>
      <name val="Times New Roman"/>
      <family val="1"/>
    </font>
    <font>
      <b/>
      <sz val="8"/>
      <color theme="1"/>
      <name val="Times New Roman"/>
      <family val="1"/>
      <charset val="186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2" fillId="0" borderId="0"/>
  </cellStyleXfs>
  <cellXfs count="928">
    <xf numFmtId="0" fontId="0" fillId="0" borderId="0" xfId="0"/>
    <xf numFmtId="0" fontId="3" fillId="0" borderId="0" xfId="0" applyFont="1"/>
    <xf numFmtId="0" fontId="3" fillId="0" borderId="30" xfId="0" applyFont="1" applyBorder="1" applyAlignment="1">
      <alignment horizontal="center" vertical="top" wrapText="1"/>
    </xf>
    <xf numFmtId="0" fontId="3" fillId="0" borderId="30" xfId="0" applyFont="1" applyBorder="1" applyAlignment="1">
      <alignment vertical="top" wrapText="1"/>
    </xf>
    <xf numFmtId="0" fontId="8" fillId="0" borderId="0" xfId="0" applyFont="1"/>
    <xf numFmtId="0" fontId="6" fillId="0" borderId="0" xfId="0" applyFont="1" applyAlignment="1">
      <alignment vertical="top"/>
    </xf>
    <xf numFmtId="0" fontId="6" fillId="0" borderId="0" xfId="0" applyFont="1" applyBorder="1" applyAlignment="1">
      <alignment vertical="top"/>
    </xf>
    <xf numFmtId="0" fontId="6" fillId="0" borderId="1" xfId="0" applyFont="1" applyFill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textRotation="90"/>
    </xf>
    <xf numFmtId="0" fontId="10" fillId="0" borderId="38" xfId="0" applyFont="1" applyBorder="1" applyAlignment="1">
      <alignment horizontal="center" vertical="center" textRotation="90"/>
    </xf>
    <xf numFmtId="49" fontId="9" fillId="2" borderId="2" xfId="0" applyNumberFormat="1" applyFont="1" applyFill="1" applyBorder="1" applyAlignment="1">
      <alignment horizontal="center" vertical="top" wrapText="1"/>
    </xf>
    <xf numFmtId="0" fontId="13" fillId="0" borderId="0" xfId="0" applyFont="1" applyBorder="1" applyAlignment="1">
      <alignment vertical="top"/>
    </xf>
    <xf numFmtId="49" fontId="9" fillId="2" borderId="2" xfId="0" applyNumberFormat="1" applyFont="1" applyFill="1" applyBorder="1" applyAlignment="1">
      <alignment horizontal="center" vertical="top"/>
    </xf>
    <xf numFmtId="49" fontId="9" fillId="3" borderId="3" xfId="0" applyNumberFormat="1" applyFont="1" applyFill="1" applyBorder="1" applyAlignment="1">
      <alignment horizontal="center" vertical="top"/>
    </xf>
    <xf numFmtId="49" fontId="9" fillId="2" borderId="34" xfId="0" applyNumberFormat="1" applyFont="1" applyFill="1" applyBorder="1" applyAlignment="1">
      <alignment horizontal="center" vertical="top"/>
    </xf>
    <xf numFmtId="49" fontId="9" fillId="3" borderId="4" xfId="0" applyNumberFormat="1" applyFont="1" applyFill="1" applyBorder="1" applyAlignment="1">
      <alignment horizontal="center" vertical="top"/>
    </xf>
    <xf numFmtId="49" fontId="9" fillId="0" borderId="20" xfId="0" applyNumberFormat="1" applyFont="1" applyBorder="1" applyAlignment="1">
      <alignment horizontal="center" vertical="top" wrapText="1"/>
    </xf>
    <xf numFmtId="49" fontId="6" fillId="0" borderId="20" xfId="0" applyNumberFormat="1" applyFont="1" applyBorder="1" applyAlignment="1">
      <alignment horizontal="center" vertical="top" wrapText="1"/>
    </xf>
    <xf numFmtId="49" fontId="9" fillId="0" borderId="14" xfId="0" applyNumberFormat="1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top"/>
    </xf>
    <xf numFmtId="164" fontId="11" fillId="6" borderId="16" xfId="0" applyNumberFormat="1" applyFont="1" applyFill="1" applyBorder="1" applyAlignment="1">
      <alignment horizontal="center" vertical="top"/>
    </xf>
    <xf numFmtId="164" fontId="11" fillId="6" borderId="17" xfId="0" applyNumberFormat="1" applyFont="1" applyFill="1" applyBorder="1" applyAlignment="1">
      <alignment horizontal="center" vertical="top"/>
    </xf>
    <xf numFmtId="164" fontId="6" fillId="6" borderId="60" xfId="0" applyNumberFormat="1" applyFont="1" applyFill="1" applyBorder="1" applyAlignment="1">
      <alignment horizontal="center" vertical="top"/>
    </xf>
    <xf numFmtId="164" fontId="6" fillId="4" borderId="4" xfId="0" applyNumberFormat="1" applyFont="1" applyFill="1" applyBorder="1" applyAlignment="1">
      <alignment horizontal="center" vertical="top"/>
    </xf>
    <xf numFmtId="164" fontId="6" fillId="4" borderId="6" xfId="0" applyNumberFormat="1" applyFont="1" applyFill="1" applyBorder="1" applyAlignment="1">
      <alignment horizontal="center" vertical="top"/>
    </xf>
    <xf numFmtId="0" fontId="11" fillId="0" borderId="70" xfId="0" applyFont="1" applyFill="1" applyBorder="1" applyAlignment="1">
      <alignment vertical="top" wrapText="1"/>
    </xf>
    <xf numFmtId="49" fontId="9" fillId="2" borderId="7" xfId="0" applyNumberFormat="1" applyFont="1" applyFill="1" applyBorder="1" applyAlignment="1">
      <alignment horizontal="center" vertical="top"/>
    </xf>
    <xf numFmtId="49" fontId="9" fillId="3" borderId="43" xfId="0" applyNumberFormat="1" applyFont="1" applyFill="1" applyBorder="1" applyAlignment="1">
      <alignment horizontal="center" vertical="top"/>
    </xf>
    <xf numFmtId="49" fontId="9" fillId="0" borderId="8" xfId="0" applyNumberFormat="1" applyFont="1" applyBorder="1" applyAlignment="1">
      <alignment horizontal="center" vertical="top" wrapText="1"/>
    </xf>
    <xf numFmtId="49" fontId="6" fillId="0" borderId="8" xfId="0" applyNumberFormat="1" applyFont="1" applyBorder="1" applyAlignment="1">
      <alignment horizontal="center" vertical="top" wrapText="1"/>
    </xf>
    <xf numFmtId="49" fontId="9" fillId="0" borderId="0" xfId="0" applyNumberFormat="1" applyFont="1" applyFill="1" applyBorder="1" applyAlignment="1">
      <alignment horizontal="center" vertical="top" wrapText="1"/>
    </xf>
    <xf numFmtId="0" fontId="6" fillId="0" borderId="12" xfId="0" applyFont="1" applyFill="1" applyBorder="1" applyAlignment="1">
      <alignment horizontal="center" vertical="top"/>
    </xf>
    <xf numFmtId="164" fontId="11" fillId="6" borderId="7" xfId="0" applyNumberFormat="1" applyFont="1" applyFill="1" applyBorder="1" applyAlignment="1">
      <alignment horizontal="center" vertical="top"/>
    </xf>
    <xf numFmtId="164" fontId="11" fillId="6" borderId="8" xfId="0" applyNumberFormat="1" applyFont="1" applyFill="1" applyBorder="1" applyAlignment="1">
      <alignment horizontal="center" vertical="top"/>
    </xf>
    <xf numFmtId="164" fontId="6" fillId="6" borderId="41" xfId="0" applyNumberFormat="1" applyFont="1" applyFill="1" applyBorder="1" applyAlignment="1">
      <alignment horizontal="center" vertical="top"/>
    </xf>
    <xf numFmtId="164" fontId="6" fillId="4" borderId="31" xfId="0" applyNumberFormat="1" applyFont="1" applyFill="1" applyBorder="1" applyAlignment="1">
      <alignment horizontal="center" vertical="top"/>
    </xf>
    <xf numFmtId="164" fontId="6" fillId="4" borderId="12" xfId="0" applyNumberFormat="1" applyFont="1" applyFill="1" applyBorder="1" applyAlignment="1">
      <alignment horizontal="center" vertical="top"/>
    </xf>
    <xf numFmtId="0" fontId="13" fillId="0" borderId="0" xfId="0" applyFont="1" applyBorder="1" applyAlignment="1">
      <alignment vertical="top" wrapText="1"/>
    </xf>
    <xf numFmtId="0" fontId="13" fillId="4" borderId="42" xfId="0" applyFont="1" applyFill="1" applyBorder="1" applyAlignment="1">
      <alignment horizontal="center" vertical="top"/>
    </xf>
    <xf numFmtId="0" fontId="13" fillId="4" borderId="35" xfId="0" applyFont="1" applyFill="1" applyBorder="1" applyAlignment="1">
      <alignment horizontal="center" vertical="top"/>
    </xf>
    <xf numFmtId="0" fontId="13" fillId="4" borderId="59" xfId="0" applyFont="1" applyFill="1" applyBorder="1" applyAlignment="1">
      <alignment horizontal="center" vertical="top"/>
    </xf>
    <xf numFmtId="0" fontId="6" fillId="0" borderId="5" xfId="0" applyFont="1" applyFill="1" applyBorder="1" applyAlignment="1">
      <alignment horizontal="center" vertical="top"/>
    </xf>
    <xf numFmtId="164" fontId="11" fillId="6" borderId="40" xfId="0" applyNumberFormat="1" applyFont="1" applyFill="1" applyBorder="1" applyAlignment="1">
      <alignment horizontal="center" vertical="top"/>
    </xf>
    <xf numFmtId="164" fontId="11" fillId="6" borderId="30" xfId="0" applyNumberFormat="1" applyFont="1" applyFill="1" applyBorder="1" applyAlignment="1">
      <alignment horizontal="center" vertical="top"/>
    </xf>
    <xf numFmtId="164" fontId="6" fillId="6" borderId="44" xfId="0" applyNumberFormat="1" applyFont="1" applyFill="1" applyBorder="1" applyAlignment="1">
      <alignment horizontal="center" vertical="top"/>
    </xf>
    <xf numFmtId="164" fontId="6" fillId="4" borderId="43" xfId="0" applyNumberFormat="1" applyFont="1" applyFill="1" applyBorder="1" applyAlignment="1">
      <alignment horizontal="center" vertical="top"/>
    </xf>
    <xf numFmtId="164" fontId="6" fillId="4" borderId="5" xfId="0" applyNumberFormat="1" applyFont="1" applyFill="1" applyBorder="1" applyAlignment="1">
      <alignment horizontal="center" vertical="top"/>
    </xf>
    <xf numFmtId="0" fontId="6" fillId="0" borderId="5" xfId="0" applyFont="1" applyFill="1" applyBorder="1" applyAlignment="1">
      <alignment horizontal="left" vertical="top" wrapText="1"/>
    </xf>
    <xf numFmtId="0" fontId="9" fillId="6" borderId="36" xfId="0" applyFont="1" applyFill="1" applyBorder="1" applyAlignment="1">
      <alignment horizontal="center" vertical="top"/>
    </xf>
    <xf numFmtId="164" fontId="9" fillId="6" borderId="67" xfId="0" applyNumberFormat="1" applyFont="1" applyFill="1" applyBorder="1" applyAlignment="1">
      <alignment horizontal="center" vertical="top"/>
    </xf>
    <xf numFmtId="164" fontId="9" fillId="6" borderId="1" xfId="0" applyNumberFormat="1" applyFont="1" applyFill="1" applyBorder="1" applyAlignment="1">
      <alignment horizontal="center" vertical="top"/>
    </xf>
    <xf numFmtId="164" fontId="9" fillId="6" borderId="38" xfId="0" applyNumberFormat="1" applyFont="1" applyFill="1" applyBorder="1" applyAlignment="1">
      <alignment horizontal="center" vertical="top"/>
    </xf>
    <xf numFmtId="164" fontId="9" fillId="6" borderId="53" xfId="0" applyNumberFormat="1" applyFont="1" applyFill="1" applyBorder="1" applyAlignment="1">
      <alignment horizontal="center" vertical="top"/>
    </xf>
    <xf numFmtId="164" fontId="9" fillId="6" borderId="36" xfId="0" applyNumberFormat="1" applyFont="1" applyFill="1" applyBorder="1" applyAlignment="1">
      <alignment horizontal="center" vertical="top"/>
    </xf>
    <xf numFmtId="164" fontId="11" fillId="6" borderId="57" xfId="0" applyNumberFormat="1" applyFont="1" applyFill="1" applyBorder="1" applyAlignment="1">
      <alignment horizontal="center" vertical="top"/>
    </xf>
    <xf numFmtId="164" fontId="11" fillId="0" borderId="45" xfId="0" applyNumberFormat="1" applyFont="1" applyFill="1" applyBorder="1" applyAlignment="1">
      <alignment horizontal="center" vertical="top"/>
    </xf>
    <xf numFmtId="0" fontId="9" fillId="6" borderId="39" xfId="0" applyFont="1" applyFill="1" applyBorder="1" applyAlignment="1">
      <alignment horizontal="center" vertical="top"/>
    </xf>
    <xf numFmtId="164" fontId="14" fillId="6" borderId="67" xfId="0" applyNumberFormat="1" applyFont="1" applyFill="1" applyBorder="1" applyAlignment="1">
      <alignment horizontal="center" vertical="top"/>
    </xf>
    <xf numFmtId="164" fontId="14" fillId="6" borderId="37" xfId="0" applyNumberFormat="1" applyFont="1" applyFill="1" applyBorder="1" applyAlignment="1">
      <alignment horizontal="center" vertical="top"/>
    </xf>
    <xf numFmtId="164" fontId="14" fillId="6" borderId="1" xfId="0" applyNumberFormat="1" applyFont="1" applyFill="1" applyBorder="1" applyAlignment="1">
      <alignment horizontal="center" vertical="top"/>
    </xf>
    <xf numFmtId="164" fontId="14" fillId="6" borderId="39" xfId="0" applyNumberFormat="1" applyFont="1" applyFill="1" applyBorder="1" applyAlignment="1">
      <alignment horizontal="center" vertical="top"/>
    </xf>
    <xf numFmtId="164" fontId="14" fillId="6" borderId="69" xfId="0" applyNumberFormat="1" applyFont="1" applyFill="1" applyBorder="1" applyAlignment="1">
      <alignment horizontal="center" vertical="top"/>
    </xf>
    <xf numFmtId="164" fontId="14" fillId="6" borderId="36" xfId="0" applyNumberFormat="1" applyFont="1" applyFill="1" applyBorder="1" applyAlignment="1">
      <alignment horizontal="center" vertical="top"/>
    </xf>
    <xf numFmtId="0" fontId="6" fillId="0" borderId="45" xfId="0" applyFont="1" applyFill="1" applyBorder="1" applyAlignment="1">
      <alignment horizontal="center" vertical="top"/>
    </xf>
    <xf numFmtId="164" fontId="15" fillId="6" borderId="16" xfId="0" applyNumberFormat="1" applyFont="1" applyFill="1" applyBorder="1" applyAlignment="1">
      <alignment horizontal="center" vertical="top"/>
    </xf>
    <xf numFmtId="164" fontId="15" fillId="6" borderId="17" xfId="0" applyNumberFormat="1" applyFont="1" applyFill="1" applyBorder="1" applyAlignment="1">
      <alignment horizontal="center" vertical="top"/>
    </xf>
    <xf numFmtId="164" fontId="14" fillId="6" borderId="57" xfId="0" applyNumberFormat="1" applyFont="1" applyFill="1" applyBorder="1" applyAlignment="1">
      <alignment horizontal="center" vertical="top"/>
    </xf>
    <xf numFmtId="49" fontId="9" fillId="2" borderId="23" xfId="0" applyNumberFormat="1" applyFont="1" applyFill="1" applyBorder="1" applyAlignment="1">
      <alignment horizontal="center" vertical="top"/>
    </xf>
    <xf numFmtId="49" fontId="9" fillId="3" borderId="21" xfId="0" applyNumberFormat="1" applyFont="1" applyFill="1" applyBorder="1" applyAlignment="1">
      <alignment horizontal="center" vertical="top"/>
    </xf>
    <xf numFmtId="49" fontId="9" fillId="0" borderId="24" xfId="0" applyNumberFormat="1" applyFont="1" applyBorder="1" applyAlignment="1">
      <alignment horizontal="center" vertical="top" wrapText="1"/>
    </xf>
    <xf numFmtId="49" fontId="6" fillId="0" borderId="24" xfId="0" applyNumberFormat="1" applyFont="1" applyBorder="1" applyAlignment="1">
      <alignment horizontal="center" vertical="top" wrapText="1"/>
    </xf>
    <xf numFmtId="49" fontId="9" fillId="0" borderId="26" xfId="0" applyNumberFormat="1" applyFont="1" applyFill="1" applyBorder="1" applyAlignment="1">
      <alignment horizontal="center" vertical="top" wrapText="1"/>
    </xf>
    <xf numFmtId="164" fontId="14" fillId="6" borderId="38" xfId="0" applyNumberFormat="1" applyFont="1" applyFill="1" applyBorder="1" applyAlignment="1">
      <alignment horizontal="center" vertical="top"/>
    </xf>
    <xf numFmtId="164" fontId="14" fillId="6" borderId="17" xfId="0" applyNumberFormat="1" applyFont="1" applyFill="1" applyBorder="1" applyAlignment="1">
      <alignment horizontal="center" vertical="top"/>
    </xf>
    <xf numFmtId="164" fontId="6" fillId="4" borderId="14" xfId="0" applyNumberFormat="1" applyFont="1" applyFill="1" applyBorder="1" applyAlignment="1">
      <alignment horizontal="center" vertical="top"/>
    </xf>
    <xf numFmtId="164" fontId="15" fillId="6" borderId="34" xfId="0" applyNumberFormat="1" applyFont="1" applyFill="1" applyBorder="1" applyAlignment="1">
      <alignment horizontal="center" vertical="top"/>
    </xf>
    <xf numFmtId="164" fontId="15" fillId="6" borderId="20" xfId="0" applyNumberFormat="1" applyFont="1" applyFill="1" applyBorder="1" applyAlignment="1">
      <alignment horizontal="center" vertical="top"/>
    </xf>
    <xf numFmtId="164" fontId="14" fillId="6" borderId="20" xfId="0" applyNumberFormat="1" applyFont="1" applyFill="1" applyBorder="1" applyAlignment="1">
      <alignment horizontal="center" vertical="top"/>
    </xf>
    <xf numFmtId="164" fontId="14" fillId="6" borderId="60" xfId="0" applyNumberFormat="1" applyFont="1" applyFill="1" applyBorder="1" applyAlignment="1">
      <alignment horizontal="center" vertical="top"/>
    </xf>
    <xf numFmtId="164" fontId="15" fillId="0" borderId="5" xfId="0" applyNumberFormat="1" applyFont="1" applyFill="1" applyBorder="1" applyAlignment="1">
      <alignment horizontal="center" vertical="top"/>
    </xf>
    <xf numFmtId="164" fontId="15" fillId="0" borderId="18" xfId="0" applyNumberFormat="1" applyFont="1" applyFill="1" applyBorder="1" applyAlignment="1">
      <alignment horizontal="center" vertical="top"/>
    </xf>
    <xf numFmtId="0" fontId="11" fillId="0" borderId="6" xfId="0" applyFont="1" applyFill="1" applyBorder="1" applyAlignment="1">
      <alignment vertical="top" wrapText="1"/>
    </xf>
    <xf numFmtId="0" fontId="11" fillId="0" borderId="27" xfId="0" applyFont="1" applyFill="1" applyBorder="1" applyAlignment="1">
      <alignment vertical="top" wrapText="1"/>
    </xf>
    <xf numFmtId="49" fontId="9" fillId="0" borderId="18" xfId="0" applyNumberFormat="1" applyFont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164" fontId="15" fillId="6" borderId="71" xfId="0" applyNumberFormat="1" applyFont="1" applyFill="1" applyBorder="1" applyAlignment="1">
      <alignment horizontal="center" vertical="top"/>
    </xf>
    <xf numFmtId="164" fontId="14" fillId="6" borderId="73" xfId="0" applyNumberFormat="1" applyFont="1" applyFill="1" applyBorder="1" applyAlignment="1">
      <alignment horizontal="center" vertical="top"/>
    </xf>
    <xf numFmtId="164" fontId="11" fillId="0" borderId="70" xfId="0" applyNumberFormat="1" applyFont="1" applyFill="1" applyBorder="1" applyAlignment="1">
      <alignment horizontal="center" vertical="top"/>
    </xf>
    <xf numFmtId="0" fontId="6" fillId="4" borderId="6" xfId="0" applyFont="1" applyFill="1" applyBorder="1" applyAlignment="1">
      <alignment vertical="top" wrapText="1"/>
    </xf>
    <xf numFmtId="0" fontId="6" fillId="0" borderId="20" xfId="0" applyFont="1" applyBorder="1" applyAlignment="1">
      <alignment horizontal="center" vertical="top"/>
    </xf>
    <xf numFmtId="49" fontId="17" fillId="0" borderId="15" xfId="0" applyNumberFormat="1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164" fontId="15" fillId="6" borderId="70" xfId="0" applyNumberFormat="1" applyFont="1" applyFill="1" applyBorder="1" applyAlignment="1">
      <alignment horizontal="center" vertical="top"/>
    </xf>
    <xf numFmtId="164" fontId="15" fillId="6" borderId="57" xfId="0" applyNumberFormat="1" applyFont="1" applyFill="1" applyBorder="1" applyAlignment="1">
      <alignment horizontal="center" vertical="top"/>
    </xf>
    <xf numFmtId="164" fontId="15" fillId="0" borderId="45" xfId="0" applyNumberFormat="1" applyFont="1" applyFill="1" applyBorder="1" applyAlignment="1">
      <alignment horizontal="center" vertical="top"/>
    </xf>
    <xf numFmtId="0" fontId="6" fillId="4" borderId="5" xfId="0" applyFont="1" applyFill="1" applyBorder="1" applyAlignment="1">
      <alignment vertical="top" wrapText="1"/>
    </xf>
    <xf numFmtId="49" fontId="9" fillId="0" borderId="20" xfId="0" applyNumberFormat="1" applyFont="1" applyBorder="1" applyAlignment="1">
      <alignment vertical="top"/>
    </xf>
    <xf numFmtId="49" fontId="6" fillId="0" borderId="20" xfId="0" applyNumberFormat="1" applyFont="1" applyBorder="1" applyAlignment="1">
      <alignment horizontal="center" vertical="top"/>
    </xf>
    <xf numFmtId="0" fontId="17" fillId="0" borderId="14" xfId="0" applyNumberFormat="1" applyFont="1" applyBorder="1" applyAlignment="1">
      <alignment horizontal="center" vertical="top"/>
    </xf>
    <xf numFmtId="0" fontId="6" fillId="0" borderId="6" xfId="0" applyFont="1" applyFill="1" applyBorder="1" applyAlignment="1">
      <alignment horizontal="center" vertical="top" wrapText="1"/>
    </xf>
    <xf numFmtId="49" fontId="9" fillId="0" borderId="24" xfId="0" applyNumberFormat="1" applyFont="1" applyBorder="1" applyAlignment="1">
      <alignment vertical="top"/>
    </xf>
    <xf numFmtId="49" fontId="6" fillId="0" borderId="24" xfId="0" applyNumberFormat="1" applyFont="1" applyBorder="1" applyAlignment="1">
      <alignment horizontal="center" vertical="top"/>
    </xf>
    <xf numFmtId="0" fontId="17" fillId="0" borderId="0" xfId="0" applyNumberFormat="1" applyFont="1" applyBorder="1" applyAlignment="1">
      <alignment horizontal="center" vertical="top"/>
    </xf>
    <xf numFmtId="0" fontId="17" fillId="6" borderId="36" xfId="0" applyFont="1" applyFill="1" applyBorder="1" applyAlignment="1">
      <alignment horizontal="center" vertical="top" wrapText="1"/>
    </xf>
    <xf numFmtId="164" fontId="17" fillId="6" borderId="67" xfId="0" applyNumberFormat="1" applyFont="1" applyFill="1" applyBorder="1" applyAlignment="1">
      <alignment horizontal="center" vertical="top"/>
    </xf>
    <xf numFmtId="164" fontId="17" fillId="6" borderId="1" xfId="0" applyNumberFormat="1" applyFont="1" applyFill="1" applyBorder="1" applyAlignment="1">
      <alignment horizontal="center" vertical="top"/>
    </xf>
    <xf numFmtId="164" fontId="14" fillId="6" borderId="51" xfId="0" applyNumberFormat="1" applyFont="1" applyFill="1" applyBorder="1" applyAlignment="1">
      <alignment horizontal="center" vertical="top"/>
    </xf>
    <xf numFmtId="164" fontId="14" fillId="6" borderId="54" xfId="0" applyNumberFormat="1" applyFont="1" applyFill="1" applyBorder="1" applyAlignment="1">
      <alignment horizontal="center" vertical="top"/>
    </xf>
    <xf numFmtId="164" fontId="14" fillId="6" borderId="52" xfId="0" applyNumberFormat="1" applyFont="1" applyFill="1" applyBorder="1" applyAlignment="1">
      <alignment horizontal="center" vertical="top"/>
    </xf>
    <xf numFmtId="164" fontId="14" fillId="6" borderId="42" xfId="0" applyNumberFormat="1" applyFont="1" applyFill="1" applyBorder="1" applyAlignment="1">
      <alignment horizontal="center" vertical="top"/>
    </xf>
    <xf numFmtId="0" fontId="11" fillId="0" borderId="64" xfId="0" applyFont="1" applyFill="1" applyBorder="1" applyAlignment="1">
      <alignment vertical="top" wrapText="1"/>
    </xf>
    <xf numFmtId="164" fontId="9" fillId="3" borderId="2" xfId="0" applyNumberFormat="1" applyFont="1" applyFill="1" applyBorder="1" applyAlignment="1">
      <alignment horizontal="center" vertical="top"/>
    </xf>
    <xf numFmtId="164" fontId="9" fillId="3" borderId="9" xfId="0" applyNumberFormat="1" applyFont="1" applyFill="1" applyBorder="1" applyAlignment="1">
      <alignment horizontal="center" vertical="top"/>
    </xf>
    <xf numFmtId="164" fontId="9" fillId="3" borderId="3" xfId="0" applyNumberFormat="1" applyFont="1" applyFill="1" applyBorder="1" applyAlignment="1">
      <alignment horizontal="center" vertical="top"/>
    </xf>
    <xf numFmtId="164" fontId="9" fillId="3" borderId="10" xfId="0" applyNumberFormat="1" applyFont="1" applyFill="1" applyBorder="1" applyAlignment="1">
      <alignment horizontal="center" vertical="top"/>
    </xf>
    <xf numFmtId="49" fontId="9" fillId="2" borderId="28" xfId="0" applyNumberFormat="1" applyFont="1" applyFill="1" applyBorder="1" applyAlignment="1">
      <alignment horizontal="center" vertical="top"/>
    </xf>
    <xf numFmtId="49" fontId="9" fillId="3" borderId="20" xfId="0" applyNumberFormat="1" applyFont="1" applyFill="1" applyBorder="1" applyAlignment="1">
      <alignment horizontal="center" vertical="top"/>
    </xf>
    <xf numFmtId="0" fontId="17" fillId="4" borderId="6" xfId="0" applyFont="1" applyFill="1" applyBorder="1" applyAlignment="1">
      <alignment vertical="top" wrapText="1"/>
    </xf>
    <xf numFmtId="49" fontId="10" fillId="0" borderId="20" xfId="0" applyNumberFormat="1" applyFont="1" applyBorder="1" applyAlignment="1">
      <alignment horizontal="center" vertical="top" wrapText="1"/>
    </xf>
    <xf numFmtId="164" fontId="14" fillId="6" borderId="54" xfId="0" applyNumberFormat="1" applyFont="1" applyFill="1" applyBorder="1" applyAlignment="1">
      <alignment horizontal="center" vertical="center"/>
    </xf>
    <xf numFmtId="164" fontId="14" fillId="6" borderId="52" xfId="0" applyNumberFormat="1" applyFont="1" applyFill="1" applyBorder="1" applyAlignment="1">
      <alignment horizontal="center" vertical="center"/>
    </xf>
    <xf numFmtId="0" fontId="6" fillId="4" borderId="28" xfId="0" applyNumberFormat="1" applyFont="1" applyFill="1" applyBorder="1" applyAlignment="1">
      <alignment horizontal="center" vertical="top" wrapText="1"/>
    </xf>
    <xf numFmtId="0" fontId="6" fillId="4" borderId="20" xfId="0" applyNumberFormat="1" applyFont="1" applyFill="1" applyBorder="1" applyAlignment="1">
      <alignment horizontal="center" vertical="top" wrapText="1"/>
    </xf>
    <xf numFmtId="49" fontId="9" fillId="3" borderId="8" xfId="0" applyNumberFormat="1" applyFont="1" applyFill="1" applyBorder="1" applyAlignment="1">
      <alignment horizontal="center" vertical="top"/>
    </xf>
    <xf numFmtId="49" fontId="10" fillId="0" borderId="8" xfId="0" applyNumberFormat="1" applyFont="1" applyBorder="1" applyAlignment="1">
      <alignment horizontal="center" vertical="top" wrapText="1"/>
    </xf>
    <xf numFmtId="0" fontId="6" fillId="0" borderId="13" xfId="0" applyFont="1" applyFill="1" applyBorder="1" applyAlignment="1">
      <alignment horizontal="center" vertical="top"/>
    </xf>
    <xf numFmtId="164" fontId="11" fillId="6" borderId="54" xfId="0" applyNumberFormat="1" applyFont="1" applyFill="1" applyBorder="1" applyAlignment="1">
      <alignment horizontal="center" vertical="top"/>
    </xf>
    <xf numFmtId="164" fontId="11" fillId="6" borderId="35" xfId="0" applyNumberFormat="1" applyFont="1" applyFill="1" applyBorder="1" applyAlignment="1">
      <alignment horizontal="center" vertical="top"/>
    </xf>
    <xf numFmtId="164" fontId="11" fillId="6" borderId="50" xfId="0" applyNumberFormat="1" applyFont="1" applyFill="1" applyBorder="1" applyAlignment="1">
      <alignment horizontal="center" vertical="top"/>
    </xf>
    <xf numFmtId="164" fontId="11" fillId="4" borderId="13" xfId="0" applyNumberFormat="1" applyFont="1" applyFill="1" applyBorder="1" applyAlignment="1">
      <alignment horizontal="center" vertical="top" wrapText="1"/>
    </xf>
    <xf numFmtId="164" fontId="11" fillId="6" borderId="76" xfId="0" applyNumberFormat="1" applyFont="1" applyFill="1" applyBorder="1" applyAlignment="1">
      <alignment horizontal="center" vertical="top"/>
    </xf>
    <xf numFmtId="164" fontId="11" fillId="6" borderId="43" xfId="0" applyNumberFormat="1" applyFont="1" applyFill="1" applyBorder="1" applyAlignment="1">
      <alignment horizontal="center" vertical="top"/>
    </xf>
    <xf numFmtId="164" fontId="11" fillId="4" borderId="5" xfId="0" applyNumberFormat="1" applyFont="1" applyFill="1" applyBorder="1" applyAlignment="1">
      <alignment horizontal="center" vertical="top" wrapText="1"/>
    </xf>
    <xf numFmtId="49" fontId="10" fillId="0" borderId="35" xfId="0" applyNumberFormat="1" applyFont="1" applyBorder="1" applyAlignment="1">
      <alignment horizontal="center" vertical="top" wrapText="1"/>
    </xf>
    <xf numFmtId="0" fontId="6" fillId="0" borderId="47" xfId="0" applyFont="1" applyFill="1" applyBorder="1" applyAlignment="1">
      <alignment horizontal="center" vertical="top"/>
    </xf>
    <xf numFmtId="164" fontId="11" fillId="6" borderId="74" xfId="0" applyNumberFormat="1" applyFont="1" applyFill="1" applyBorder="1" applyAlignment="1">
      <alignment horizontal="center" vertical="top"/>
    </xf>
    <xf numFmtId="164" fontId="11" fillId="6" borderId="29" xfId="0" applyNumberFormat="1" applyFont="1" applyFill="1" applyBorder="1" applyAlignment="1">
      <alignment horizontal="center" vertical="top"/>
    </xf>
    <xf numFmtId="164" fontId="11" fillId="6" borderId="31" xfId="0" applyNumberFormat="1" applyFont="1" applyFill="1" applyBorder="1" applyAlignment="1">
      <alignment horizontal="center" vertical="top"/>
    </xf>
    <xf numFmtId="164" fontId="11" fillId="4" borderId="12" xfId="0" applyNumberFormat="1" applyFont="1" applyFill="1" applyBorder="1" applyAlignment="1">
      <alignment horizontal="center" vertical="top" wrapText="1"/>
    </xf>
    <xf numFmtId="164" fontId="11" fillId="4" borderId="63" xfId="0" applyNumberFormat="1" applyFont="1" applyFill="1" applyBorder="1" applyAlignment="1">
      <alignment horizontal="center" vertical="top" wrapText="1"/>
    </xf>
    <xf numFmtId="164" fontId="11" fillId="0" borderId="66" xfId="0" applyNumberFormat="1" applyFont="1" applyFill="1" applyBorder="1" applyAlignment="1">
      <alignment horizontal="center" vertical="top"/>
    </xf>
    <xf numFmtId="164" fontId="11" fillId="4" borderId="47" xfId="0" applyNumberFormat="1" applyFont="1" applyFill="1" applyBorder="1" applyAlignment="1">
      <alignment horizontal="center" vertical="top" wrapText="1"/>
    </xf>
    <xf numFmtId="49" fontId="9" fillId="0" borderId="8" xfId="0" applyNumberFormat="1" applyFont="1" applyBorder="1" applyAlignment="1">
      <alignment horizontal="center" vertical="top"/>
    </xf>
    <xf numFmtId="1" fontId="13" fillId="0" borderId="30" xfId="0" applyNumberFormat="1" applyFont="1" applyFill="1" applyBorder="1" applyAlignment="1">
      <alignment horizontal="center" vertical="top"/>
    </xf>
    <xf numFmtId="49" fontId="17" fillId="0" borderId="43" xfId="0" applyNumberFormat="1" applyFont="1" applyBorder="1" applyAlignment="1">
      <alignment horizontal="center" vertical="top"/>
    </xf>
    <xf numFmtId="0" fontId="17" fillId="0" borderId="14" xfId="0" applyFont="1" applyFill="1" applyBorder="1" applyAlignment="1">
      <alignment horizontal="center" vertical="top" wrapText="1"/>
    </xf>
    <xf numFmtId="49" fontId="10" fillId="0" borderId="20" xfId="0" applyNumberFormat="1" applyFont="1" applyBorder="1" applyAlignment="1">
      <alignment vertical="top" wrapText="1"/>
    </xf>
    <xf numFmtId="164" fontId="11" fillId="6" borderId="72" xfId="0" applyNumberFormat="1" applyFont="1" applyFill="1" applyBorder="1" applyAlignment="1">
      <alignment horizontal="center" vertical="top"/>
    </xf>
    <xf numFmtId="164" fontId="11" fillId="4" borderId="45" xfId="0" applyNumberFormat="1" applyFont="1" applyFill="1" applyBorder="1" applyAlignment="1">
      <alignment horizontal="center" vertical="top" wrapText="1"/>
    </xf>
    <xf numFmtId="49" fontId="10" fillId="0" borderId="8" xfId="0" applyNumberFormat="1" applyFont="1" applyBorder="1" applyAlignment="1">
      <alignment vertical="top" wrapText="1"/>
    </xf>
    <xf numFmtId="0" fontId="17" fillId="0" borderId="32" xfId="0" applyFont="1" applyFill="1" applyBorder="1" applyAlignment="1">
      <alignment horizontal="center" vertical="top" wrapText="1"/>
    </xf>
    <xf numFmtId="0" fontId="9" fillId="0" borderId="0" xfId="0" applyNumberFormat="1" applyFont="1" applyBorder="1" applyAlignment="1">
      <alignment horizontal="center" vertical="top"/>
    </xf>
    <xf numFmtId="49" fontId="10" fillId="0" borderId="8" xfId="0" applyNumberFormat="1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vertical="top"/>
    </xf>
    <xf numFmtId="2" fontId="11" fillId="0" borderId="5" xfId="0" applyNumberFormat="1" applyFont="1" applyFill="1" applyBorder="1" applyAlignment="1">
      <alignment vertical="top" wrapText="1"/>
    </xf>
    <xf numFmtId="0" fontId="13" fillId="0" borderId="7" xfId="0" applyFont="1" applyFill="1" applyBorder="1" applyAlignment="1">
      <alignment horizontal="center" vertical="top"/>
    </xf>
    <xf numFmtId="0" fontId="13" fillId="0" borderId="8" xfId="0" applyFont="1" applyFill="1" applyBorder="1" applyAlignment="1">
      <alignment horizontal="center" vertical="top"/>
    </xf>
    <xf numFmtId="0" fontId="13" fillId="0" borderId="44" xfId="0" applyFont="1" applyFill="1" applyBorder="1" applyAlignment="1">
      <alignment horizontal="center" vertical="top"/>
    </xf>
    <xf numFmtId="164" fontId="6" fillId="0" borderId="76" xfId="0" applyNumberFormat="1" applyFont="1" applyFill="1" applyBorder="1" applyAlignment="1">
      <alignment horizontal="center" vertical="top"/>
    </xf>
    <xf numFmtId="164" fontId="11" fillId="6" borderId="0" xfId="0" applyNumberFormat="1" applyFont="1" applyFill="1" applyBorder="1" applyAlignment="1">
      <alignment horizontal="center" vertical="top"/>
    </xf>
    <xf numFmtId="164" fontId="6" fillId="0" borderId="5" xfId="0" applyNumberFormat="1" applyFont="1" applyFill="1" applyBorder="1" applyAlignment="1">
      <alignment horizontal="center" vertical="top"/>
    </xf>
    <xf numFmtId="164" fontId="6" fillId="0" borderId="18" xfId="0" applyNumberFormat="1" applyFont="1" applyFill="1" applyBorder="1" applyAlignment="1">
      <alignment horizontal="center" vertical="top"/>
    </xf>
    <xf numFmtId="0" fontId="17" fillId="0" borderId="0" xfId="0" applyFont="1" applyFill="1" applyBorder="1" applyAlignment="1">
      <alignment horizontal="center" vertical="center" textRotation="90" wrapText="1"/>
    </xf>
    <xf numFmtId="0" fontId="17" fillId="0" borderId="0" xfId="0" applyNumberFormat="1" applyFont="1" applyFill="1" applyBorder="1" applyAlignment="1">
      <alignment horizontal="center" vertical="top"/>
    </xf>
    <xf numFmtId="0" fontId="9" fillId="6" borderId="13" xfId="0" applyFont="1" applyFill="1" applyBorder="1" applyAlignment="1">
      <alignment horizontal="center" vertical="top"/>
    </xf>
    <xf numFmtId="0" fontId="6" fillId="0" borderId="6" xfId="0" applyFont="1" applyBorder="1" applyAlignment="1">
      <alignment horizontal="center" vertical="top" wrapText="1"/>
    </xf>
    <xf numFmtId="164" fontId="6" fillId="6" borderId="56" xfId="0" applyNumberFormat="1" applyFont="1" applyFill="1" applyBorder="1" applyAlignment="1">
      <alignment horizontal="center" vertical="top"/>
    </xf>
    <xf numFmtId="164" fontId="6" fillId="6" borderId="20" xfId="0" applyNumberFormat="1" applyFont="1" applyFill="1" applyBorder="1" applyAlignment="1">
      <alignment horizontal="center" vertical="top"/>
    </xf>
    <xf numFmtId="164" fontId="6" fillId="6" borderId="4" xfId="0" applyNumberFormat="1" applyFont="1" applyFill="1" applyBorder="1" applyAlignment="1">
      <alignment horizontal="center" vertical="top"/>
    </xf>
    <xf numFmtId="164" fontId="6" fillId="4" borderId="15" xfId="0" applyNumberFormat="1" applyFont="1" applyFill="1" applyBorder="1" applyAlignment="1">
      <alignment horizontal="center" vertical="top"/>
    </xf>
    <xf numFmtId="0" fontId="6" fillId="0" borderId="28" xfId="0" applyNumberFormat="1" applyFont="1" applyFill="1" applyBorder="1" applyAlignment="1">
      <alignment horizontal="center" vertical="top" wrapText="1"/>
    </xf>
    <xf numFmtId="0" fontId="6" fillId="0" borderId="20" xfId="0" applyNumberFormat="1" applyFont="1" applyFill="1" applyBorder="1" applyAlignment="1">
      <alignment horizontal="center" vertical="top" wrapText="1"/>
    </xf>
    <xf numFmtId="49" fontId="9" fillId="2" borderId="34" xfId="0" applyNumberFormat="1" applyFont="1" applyFill="1" applyBorder="1" applyAlignment="1">
      <alignment horizontal="center" vertical="top" wrapText="1"/>
    </xf>
    <xf numFmtId="49" fontId="9" fillId="3" borderId="20" xfId="0" applyNumberFormat="1" applyFont="1" applyFill="1" applyBorder="1" applyAlignment="1">
      <alignment horizontal="center" vertical="top" wrapText="1"/>
    </xf>
    <xf numFmtId="0" fontId="6" fillId="0" borderId="20" xfId="0" applyFont="1" applyBorder="1" applyAlignment="1">
      <alignment horizontal="center" vertical="top" wrapText="1"/>
    </xf>
    <xf numFmtId="49" fontId="17" fillId="0" borderId="15" xfId="0" applyNumberFormat="1" applyFont="1" applyBorder="1" applyAlignment="1">
      <alignment horizontal="center" vertical="top" wrapText="1"/>
    </xf>
    <xf numFmtId="164" fontId="6" fillId="4" borderId="28" xfId="0" applyNumberFormat="1" applyFont="1" applyFill="1" applyBorder="1" applyAlignment="1">
      <alignment horizontal="center" vertical="top" wrapText="1"/>
    </xf>
    <xf numFmtId="164" fontId="6" fillId="4" borderId="15" xfId="0" applyNumberFormat="1" applyFont="1" applyFill="1" applyBorder="1" applyAlignment="1">
      <alignment horizontal="center" vertical="top" wrapText="1"/>
    </xf>
    <xf numFmtId="164" fontId="6" fillId="6" borderId="14" xfId="0" applyNumberFormat="1" applyFont="1" applyFill="1" applyBorder="1" applyAlignment="1">
      <alignment horizontal="center" vertical="top" wrapText="1"/>
    </xf>
    <xf numFmtId="164" fontId="6" fillId="6" borderId="20" xfId="0" applyNumberFormat="1" applyFont="1" applyFill="1" applyBorder="1" applyAlignment="1">
      <alignment horizontal="center" vertical="top" wrapText="1"/>
    </xf>
    <xf numFmtId="164" fontId="6" fillId="4" borderId="6" xfId="0" applyNumberFormat="1" applyFont="1" applyFill="1" applyBorder="1" applyAlignment="1">
      <alignment horizontal="center" vertical="top" wrapText="1"/>
    </xf>
    <xf numFmtId="0" fontId="6" fillId="0" borderId="6" xfId="0" applyNumberFormat="1" applyFont="1" applyFill="1" applyBorder="1" applyAlignment="1">
      <alignment horizontal="left" vertical="top" wrapText="1"/>
    </xf>
    <xf numFmtId="0" fontId="6" fillId="0" borderId="15" xfId="0" applyNumberFormat="1" applyFont="1" applyFill="1" applyBorder="1" applyAlignment="1">
      <alignment horizontal="center" vertical="top" wrapText="1"/>
    </xf>
    <xf numFmtId="49" fontId="9" fillId="2" borderId="7" xfId="0" applyNumberFormat="1" applyFont="1" applyFill="1" applyBorder="1" applyAlignment="1">
      <alignment horizontal="center" vertical="top" wrapText="1"/>
    </xf>
    <xf numFmtId="49" fontId="9" fillId="3" borderId="8" xfId="0" applyNumberFormat="1" applyFont="1" applyFill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49" fontId="17" fillId="0" borderId="18" xfId="0" applyNumberFormat="1" applyFont="1" applyBorder="1" applyAlignment="1">
      <alignment horizontal="center" vertical="top" wrapText="1"/>
    </xf>
    <xf numFmtId="164" fontId="6" fillId="4" borderId="63" xfId="0" applyNumberFormat="1" applyFont="1" applyFill="1" applyBorder="1" applyAlignment="1">
      <alignment horizontal="center" vertical="top" wrapText="1"/>
    </xf>
    <xf numFmtId="164" fontId="6" fillId="6" borderId="55" xfId="0" applyNumberFormat="1" applyFont="1" applyFill="1" applyBorder="1" applyAlignment="1">
      <alignment horizontal="center" vertical="top" wrapText="1"/>
    </xf>
    <xf numFmtId="164" fontId="6" fillId="6" borderId="30" xfId="0" applyNumberFormat="1" applyFont="1" applyFill="1" applyBorder="1" applyAlignment="1">
      <alignment horizontal="center" vertical="top" wrapText="1"/>
    </xf>
    <xf numFmtId="164" fontId="6" fillId="4" borderId="12" xfId="0" applyNumberFormat="1" applyFont="1" applyFill="1" applyBorder="1" applyAlignment="1">
      <alignment horizontal="center" vertical="top" wrapText="1"/>
    </xf>
    <xf numFmtId="49" fontId="9" fillId="2" borderId="23" xfId="0" applyNumberFormat="1" applyFont="1" applyFill="1" applyBorder="1" applyAlignment="1">
      <alignment vertical="top" wrapText="1"/>
    </xf>
    <xf numFmtId="49" fontId="9" fillId="3" borderId="24" xfId="0" applyNumberFormat="1" applyFont="1" applyFill="1" applyBorder="1" applyAlignment="1">
      <alignment vertical="top" wrapText="1"/>
    </xf>
    <xf numFmtId="49" fontId="9" fillId="0" borderId="24" xfId="0" applyNumberFormat="1" applyFont="1" applyBorder="1" applyAlignment="1">
      <alignment vertical="top" wrapText="1"/>
    </xf>
    <xf numFmtId="0" fontId="6" fillId="0" borderId="24" xfId="0" applyFont="1" applyBorder="1" applyAlignment="1">
      <alignment vertical="top" wrapText="1"/>
    </xf>
    <xf numFmtId="49" fontId="9" fillId="2" borderId="7" xfId="0" applyNumberFormat="1" applyFont="1" applyFill="1" applyBorder="1" applyAlignment="1">
      <alignment vertical="top" wrapText="1"/>
    </xf>
    <xf numFmtId="49" fontId="9" fillId="3" borderId="8" xfId="0" applyNumberFormat="1" applyFont="1" applyFill="1" applyBorder="1" applyAlignment="1">
      <alignment vertical="top" wrapText="1"/>
    </xf>
    <xf numFmtId="49" fontId="9" fillId="0" borderId="8" xfId="0" applyNumberFormat="1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6" fillId="0" borderId="47" xfId="0" applyFont="1" applyBorder="1" applyAlignment="1">
      <alignment horizontal="center" vertical="top" wrapText="1"/>
    </xf>
    <xf numFmtId="164" fontId="6" fillId="4" borderId="18" xfId="0" applyNumberFormat="1" applyFont="1" applyFill="1" applyBorder="1" applyAlignment="1">
      <alignment horizontal="center" vertical="top" wrapText="1"/>
    </xf>
    <xf numFmtId="164" fontId="6" fillId="6" borderId="8" xfId="0" applyNumberFormat="1" applyFont="1" applyFill="1" applyBorder="1" applyAlignment="1">
      <alignment horizontal="center" vertical="top" wrapText="1"/>
    </xf>
    <xf numFmtId="164" fontId="6" fillId="6" borderId="33" xfId="0" applyNumberFormat="1" applyFont="1" applyFill="1" applyBorder="1" applyAlignment="1">
      <alignment horizontal="center" vertical="top" wrapText="1"/>
    </xf>
    <xf numFmtId="164" fontId="6" fillId="6" borderId="0" xfId="0" applyNumberFormat="1" applyFont="1" applyFill="1" applyBorder="1" applyAlignment="1">
      <alignment horizontal="center" vertical="top" wrapText="1"/>
    </xf>
    <xf numFmtId="164" fontId="6" fillId="4" borderId="5" xfId="0" applyNumberFormat="1" applyFont="1" applyFill="1" applyBorder="1" applyAlignment="1">
      <alignment horizontal="center" vertical="top" wrapText="1"/>
    </xf>
    <xf numFmtId="164" fontId="6" fillId="4" borderId="0" xfId="0" applyNumberFormat="1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vertical="top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8" xfId="0" applyFont="1" applyFill="1" applyBorder="1" applyAlignment="1">
      <alignment horizontal="center" vertical="top" wrapText="1"/>
    </xf>
    <xf numFmtId="0" fontId="6" fillId="0" borderId="44" xfId="0" applyFont="1" applyFill="1" applyBorder="1" applyAlignment="1">
      <alignment horizontal="center" vertical="top" wrapText="1"/>
    </xf>
    <xf numFmtId="0" fontId="9" fillId="0" borderId="23" xfId="0" applyFont="1" applyFill="1" applyBorder="1" applyAlignment="1">
      <alignment vertical="center" textRotation="90" wrapText="1"/>
    </xf>
    <xf numFmtId="164" fontId="6" fillId="6" borderId="34" xfId="0" applyNumberFormat="1" applyFont="1" applyFill="1" applyBorder="1" applyAlignment="1">
      <alignment horizontal="center" vertical="top"/>
    </xf>
    <xf numFmtId="164" fontId="17" fillId="6" borderId="53" xfId="0" applyNumberFormat="1" applyFont="1" applyFill="1" applyBorder="1" applyAlignment="1">
      <alignment horizontal="center" vertical="top"/>
    </xf>
    <xf numFmtId="164" fontId="17" fillId="6" borderId="36" xfId="0" applyNumberFormat="1" applyFont="1" applyFill="1" applyBorder="1" applyAlignment="1">
      <alignment horizontal="center" vertical="top"/>
    </xf>
    <xf numFmtId="164" fontId="17" fillId="6" borderId="61" xfId="0" applyNumberFormat="1" applyFont="1" applyFill="1" applyBorder="1" applyAlignment="1">
      <alignment horizontal="center" vertical="top"/>
    </xf>
    <xf numFmtId="49" fontId="9" fillId="0" borderId="20" xfId="0" applyNumberFormat="1" applyFont="1" applyBorder="1" applyAlignment="1">
      <alignment horizontal="center" vertical="top"/>
    </xf>
    <xf numFmtId="0" fontId="9" fillId="0" borderId="14" xfId="0" applyFont="1" applyFill="1" applyBorder="1" applyAlignment="1">
      <alignment horizontal="center" vertical="top" wrapText="1"/>
    </xf>
    <xf numFmtId="49" fontId="17" fillId="0" borderId="15" xfId="0" applyNumberFormat="1" applyFont="1" applyFill="1" applyBorder="1" applyAlignment="1">
      <alignment horizontal="center" vertical="top" wrapText="1"/>
    </xf>
    <xf numFmtId="0" fontId="6" fillId="0" borderId="45" xfId="0" applyFont="1" applyBorder="1" applyAlignment="1">
      <alignment horizontal="center" vertical="top" wrapText="1"/>
    </xf>
    <xf numFmtId="164" fontId="6" fillId="6" borderId="16" xfId="0" applyNumberFormat="1" applyFont="1" applyFill="1" applyBorder="1" applyAlignment="1">
      <alignment horizontal="center" vertical="top"/>
    </xf>
    <xf numFmtId="164" fontId="6" fillId="6" borderId="17" xfId="0" applyNumberFormat="1" applyFont="1" applyFill="1" applyBorder="1" applyAlignment="1">
      <alignment horizontal="center" vertical="top"/>
    </xf>
    <xf numFmtId="164" fontId="6" fillId="6" borderId="72" xfId="0" applyNumberFormat="1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/>
    </xf>
    <xf numFmtId="49" fontId="17" fillId="0" borderId="18" xfId="0" applyNumberFormat="1" applyFont="1" applyFill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164" fontId="6" fillId="6" borderId="7" xfId="0" applyNumberFormat="1" applyFont="1" applyFill="1" applyBorder="1" applyAlignment="1">
      <alignment horizontal="center" vertical="top"/>
    </xf>
    <xf numFmtId="164" fontId="6" fillId="6" borderId="8" xfId="0" applyNumberFormat="1" applyFont="1" applyFill="1" applyBorder="1" applyAlignment="1">
      <alignment horizontal="center" vertical="top"/>
    </xf>
    <xf numFmtId="164" fontId="6" fillId="6" borderId="43" xfId="0" applyNumberFormat="1" applyFont="1" applyFill="1" applyBorder="1" applyAlignment="1">
      <alignment horizontal="center" vertical="top"/>
    </xf>
    <xf numFmtId="0" fontId="6" fillId="0" borderId="32" xfId="0" applyNumberFormat="1" applyFont="1" applyFill="1" applyBorder="1" applyAlignment="1">
      <alignment horizontal="center" vertical="top" wrapText="1"/>
    </xf>
    <xf numFmtId="0" fontId="6" fillId="0" borderId="8" xfId="0" applyNumberFormat="1" applyFont="1" applyFill="1" applyBorder="1" applyAlignment="1">
      <alignment horizontal="center" vertical="top" wrapText="1"/>
    </xf>
    <xf numFmtId="0" fontId="6" fillId="0" borderId="18" xfId="0" applyNumberFormat="1" applyFont="1" applyFill="1" applyBorder="1" applyAlignment="1">
      <alignment horizontal="center" vertical="top" wrapText="1"/>
    </xf>
    <xf numFmtId="0" fontId="6" fillId="0" borderId="32" xfId="0" applyNumberFormat="1" applyFont="1" applyFill="1" applyBorder="1" applyAlignment="1">
      <alignment horizontal="left" vertical="top" wrapText="1"/>
    </xf>
    <xf numFmtId="164" fontId="6" fillId="6" borderId="68" xfId="0" applyNumberFormat="1" applyFont="1" applyFill="1" applyBorder="1" applyAlignment="1">
      <alignment horizontal="center" vertical="top"/>
    </xf>
    <xf numFmtId="164" fontId="6" fillId="6" borderId="33" xfId="0" applyNumberFormat="1" applyFont="1" applyFill="1" applyBorder="1" applyAlignment="1">
      <alignment horizontal="center" vertical="top"/>
    </xf>
    <xf numFmtId="164" fontId="6" fillId="6" borderId="49" xfId="0" applyNumberFormat="1" applyFont="1" applyFill="1" applyBorder="1" applyAlignment="1">
      <alignment horizontal="center" vertical="top"/>
    </xf>
    <xf numFmtId="164" fontId="6" fillId="4" borderId="0" xfId="0" applyNumberFormat="1" applyFont="1" applyFill="1" applyBorder="1" applyAlignment="1">
      <alignment horizontal="center" vertical="top"/>
    </xf>
    <xf numFmtId="0" fontId="8" fillId="0" borderId="0" xfId="0" applyFont="1" applyBorder="1" applyAlignment="1">
      <alignment horizontal="center" wrapText="1"/>
    </xf>
    <xf numFmtId="0" fontId="8" fillId="0" borderId="8" xfId="0" applyFont="1" applyBorder="1" applyAlignment="1">
      <alignment horizontal="center" vertical="top"/>
    </xf>
    <xf numFmtId="0" fontId="17" fillId="0" borderId="18" xfId="0" applyFont="1" applyBorder="1" applyAlignment="1">
      <alignment horizontal="center" vertical="top" wrapText="1"/>
    </xf>
    <xf numFmtId="164" fontId="6" fillId="6" borderId="42" xfId="0" applyNumberFormat="1" applyFont="1" applyFill="1" applyBorder="1" applyAlignment="1">
      <alignment horizontal="center" vertical="top"/>
    </xf>
    <xf numFmtId="164" fontId="6" fillId="6" borderId="35" xfId="0" applyNumberFormat="1" applyFont="1" applyFill="1" applyBorder="1" applyAlignment="1">
      <alignment horizontal="center" vertical="top"/>
    </xf>
    <xf numFmtId="164" fontId="6" fillId="6" borderId="50" xfId="0" applyNumberFormat="1" applyFont="1" applyFill="1" applyBorder="1" applyAlignment="1">
      <alignment horizontal="center" vertical="top"/>
    </xf>
    <xf numFmtId="164" fontId="6" fillId="4" borderId="63" xfId="0" applyNumberFormat="1" applyFont="1" applyFill="1" applyBorder="1" applyAlignment="1">
      <alignment horizontal="center" vertical="top"/>
    </xf>
    <xf numFmtId="49" fontId="9" fillId="3" borderId="24" xfId="0" applyNumberFormat="1" applyFont="1" applyFill="1" applyBorder="1" applyAlignment="1">
      <alignment horizontal="center" vertical="top"/>
    </xf>
    <xf numFmtId="49" fontId="9" fillId="0" borderId="24" xfId="0" applyNumberFormat="1" applyFont="1" applyBorder="1" applyAlignment="1">
      <alignment horizontal="center" vertical="top"/>
    </xf>
    <xf numFmtId="0" fontId="8" fillId="0" borderId="24" xfId="0" applyFont="1" applyBorder="1" applyAlignment="1">
      <alignment horizontal="center" vertical="top"/>
    </xf>
    <xf numFmtId="0" fontId="17" fillId="6" borderId="36" xfId="0" applyFont="1" applyFill="1" applyBorder="1" applyAlignment="1">
      <alignment horizontal="center" vertical="top"/>
    </xf>
    <xf numFmtId="0" fontId="6" fillId="0" borderId="64" xfId="0" applyNumberFormat="1" applyFont="1" applyFill="1" applyBorder="1" applyAlignment="1">
      <alignment horizontal="left" vertical="top" wrapText="1"/>
    </xf>
    <xf numFmtId="0" fontId="6" fillId="0" borderId="64" xfId="0" applyNumberFormat="1" applyFont="1" applyFill="1" applyBorder="1" applyAlignment="1">
      <alignment horizontal="center" vertical="top" wrapText="1"/>
    </xf>
    <xf numFmtId="0" fontId="6" fillId="0" borderId="24" xfId="0" applyNumberFormat="1" applyFont="1" applyFill="1" applyBorder="1" applyAlignment="1">
      <alignment horizontal="center" vertical="top" wrapText="1"/>
    </xf>
    <xf numFmtId="0" fontId="6" fillId="0" borderId="65" xfId="0" applyNumberFormat="1" applyFont="1" applyFill="1" applyBorder="1" applyAlignment="1">
      <alignment horizontal="center" vertical="top" wrapText="1"/>
    </xf>
    <xf numFmtId="49" fontId="17" fillId="0" borderId="14" xfId="0" applyNumberFormat="1" applyFont="1" applyBorder="1" applyAlignment="1">
      <alignment horizontal="center" vertical="top" wrapText="1"/>
    </xf>
    <xf numFmtId="0" fontId="17" fillId="0" borderId="31" xfId="0" applyFont="1" applyBorder="1" applyAlignment="1">
      <alignment horizontal="center" vertical="top" wrapText="1"/>
    </xf>
    <xf numFmtId="164" fontId="17" fillId="6" borderId="39" xfId="0" applyNumberFormat="1" applyFont="1" applyFill="1" applyBorder="1" applyAlignment="1">
      <alignment horizontal="center" vertical="top"/>
    </xf>
    <xf numFmtId="164" fontId="17" fillId="6" borderId="37" xfId="0" applyNumberFormat="1" applyFont="1" applyFill="1" applyBorder="1" applyAlignment="1">
      <alignment horizontal="center" vertical="top"/>
    </xf>
    <xf numFmtId="164" fontId="11" fillId="4" borderId="70" xfId="0" applyNumberFormat="1" applyFont="1" applyFill="1" applyBorder="1" applyAlignment="1">
      <alignment horizontal="center" vertical="top" wrapText="1"/>
    </xf>
    <xf numFmtId="164" fontId="6" fillId="0" borderId="6" xfId="0" applyNumberFormat="1" applyFont="1" applyFill="1" applyBorder="1" applyAlignment="1">
      <alignment horizontal="left" vertical="top" wrapText="1"/>
    </xf>
    <xf numFmtId="1" fontId="13" fillId="0" borderId="16" xfId="0" applyNumberFormat="1" applyFont="1" applyFill="1" applyBorder="1" applyAlignment="1">
      <alignment horizontal="center" vertical="top"/>
    </xf>
    <xf numFmtId="1" fontId="13" fillId="0" borderId="17" xfId="0" applyNumberFormat="1" applyFont="1" applyFill="1" applyBorder="1" applyAlignment="1">
      <alignment horizontal="center" vertical="top"/>
    </xf>
    <xf numFmtId="1" fontId="13" fillId="0" borderId="57" xfId="0" applyNumberFormat="1" applyFont="1" applyFill="1" applyBorder="1" applyAlignment="1">
      <alignment horizontal="center" vertical="top"/>
    </xf>
    <xf numFmtId="164" fontId="11" fillId="6" borderId="18" xfId="0" applyNumberFormat="1" applyFont="1" applyFill="1" applyBorder="1" applyAlignment="1">
      <alignment horizontal="center" vertical="top"/>
    </xf>
    <xf numFmtId="164" fontId="6" fillId="0" borderId="0" xfId="0" applyNumberFormat="1" applyFont="1" applyFill="1" applyBorder="1" applyAlignment="1">
      <alignment horizontal="center" vertical="top"/>
    </xf>
    <xf numFmtId="0" fontId="11" fillId="0" borderId="12" xfId="0" applyFont="1" applyFill="1" applyBorder="1" applyAlignment="1">
      <alignment vertical="top" wrapText="1"/>
    </xf>
    <xf numFmtId="1" fontId="13" fillId="0" borderId="40" xfId="0" applyNumberFormat="1" applyFont="1" applyFill="1" applyBorder="1" applyAlignment="1">
      <alignment horizontal="center" vertical="top"/>
    </xf>
    <xf numFmtId="1" fontId="13" fillId="0" borderId="41" xfId="0" applyNumberFormat="1" applyFont="1" applyFill="1" applyBorder="1" applyAlignment="1">
      <alignment horizontal="center" vertical="top"/>
    </xf>
    <xf numFmtId="164" fontId="14" fillId="6" borderId="67" xfId="0" applyNumberFormat="1" applyFont="1" applyFill="1" applyBorder="1" applyAlignment="1">
      <alignment horizontal="center" vertical="center"/>
    </xf>
    <xf numFmtId="164" fontId="14" fillId="6" borderId="69" xfId="0" applyNumberFormat="1" applyFont="1" applyFill="1" applyBorder="1" applyAlignment="1">
      <alignment horizontal="center" vertical="center"/>
    </xf>
    <xf numFmtId="164" fontId="14" fillId="6" borderId="37" xfId="0" applyNumberFormat="1" applyFont="1" applyFill="1" applyBorder="1" applyAlignment="1">
      <alignment horizontal="center" vertical="center"/>
    </xf>
    <xf numFmtId="164" fontId="14" fillId="6" borderId="61" xfId="0" applyNumberFormat="1" applyFont="1" applyFill="1" applyBorder="1" applyAlignment="1">
      <alignment horizontal="center" vertical="center"/>
    </xf>
    <xf numFmtId="164" fontId="14" fillId="6" borderId="36" xfId="0" applyNumberFormat="1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left" vertical="top" wrapText="1"/>
    </xf>
    <xf numFmtId="0" fontId="13" fillId="0" borderId="23" xfId="0" applyFont="1" applyFill="1" applyBorder="1" applyAlignment="1">
      <alignment horizontal="center" vertical="top"/>
    </xf>
    <xf numFmtId="0" fontId="13" fillId="0" borderId="24" xfId="0" applyFont="1" applyFill="1" applyBorder="1" applyAlignment="1">
      <alignment horizontal="center" vertical="top"/>
    </xf>
    <xf numFmtId="0" fontId="13" fillId="0" borderId="25" xfId="0" applyFont="1" applyFill="1" applyBorder="1" applyAlignment="1">
      <alignment horizontal="center" vertical="top"/>
    </xf>
    <xf numFmtId="164" fontId="14" fillId="3" borderId="11" xfId="0" applyNumberFormat="1" applyFont="1" applyFill="1" applyBorder="1" applyAlignment="1">
      <alignment horizontal="center" vertical="center"/>
    </xf>
    <xf numFmtId="49" fontId="9" fillId="2" borderId="11" xfId="0" applyNumberFormat="1" applyFont="1" applyFill="1" applyBorder="1" applyAlignment="1">
      <alignment horizontal="center" vertical="top"/>
    </xf>
    <xf numFmtId="49" fontId="17" fillId="4" borderId="20" xfId="0" applyNumberFormat="1" applyFont="1" applyFill="1" applyBorder="1" applyAlignment="1">
      <alignment horizontal="center" vertical="top"/>
    </xf>
    <xf numFmtId="0" fontId="17" fillId="0" borderId="14" xfId="0" applyFont="1" applyFill="1" applyBorder="1" applyAlignment="1">
      <alignment horizontal="center" vertical="top" textRotation="180" wrapText="1"/>
    </xf>
    <xf numFmtId="0" fontId="6" fillId="4" borderId="6" xfId="0" applyFont="1" applyFill="1" applyBorder="1" applyAlignment="1">
      <alignment horizontal="center" vertical="top" wrapText="1"/>
    </xf>
    <xf numFmtId="164" fontId="6" fillId="6" borderId="34" xfId="0" applyNumberFormat="1" applyFont="1" applyFill="1" applyBorder="1" applyAlignment="1">
      <alignment horizontal="center" vertical="top" wrapText="1"/>
    </xf>
    <xf numFmtId="164" fontId="6" fillId="6" borderId="4" xfId="0" applyNumberFormat="1" applyFont="1" applyFill="1" applyBorder="1" applyAlignment="1">
      <alignment horizontal="center" vertical="top" wrapText="1"/>
    </xf>
    <xf numFmtId="0" fontId="6" fillId="4" borderId="14" xfId="0" applyNumberFormat="1" applyFont="1" applyFill="1" applyBorder="1" applyAlignment="1">
      <alignment horizontal="center" vertical="top" wrapText="1"/>
    </xf>
    <xf numFmtId="0" fontId="6" fillId="4" borderId="15" xfId="0" applyNumberFormat="1" applyFont="1" applyFill="1" applyBorder="1" applyAlignment="1">
      <alignment horizontal="center" vertical="top" wrapText="1"/>
    </xf>
    <xf numFmtId="0" fontId="6" fillId="4" borderId="12" xfId="0" applyFont="1" applyFill="1" applyBorder="1" applyAlignment="1">
      <alignment horizontal="center" vertical="top" wrapText="1"/>
    </xf>
    <xf numFmtId="164" fontId="6" fillId="6" borderId="40" xfId="0" applyNumberFormat="1" applyFont="1" applyFill="1" applyBorder="1" applyAlignment="1">
      <alignment horizontal="center" vertical="top" wrapText="1"/>
    </xf>
    <xf numFmtId="164" fontId="6" fillId="6" borderId="41" xfId="0" applyNumberFormat="1" applyFont="1" applyFill="1" applyBorder="1" applyAlignment="1">
      <alignment horizontal="center" vertical="top" wrapText="1"/>
    </xf>
    <xf numFmtId="164" fontId="6" fillId="6" borderId="31" xfId="0" applyNumberFormat="1" applyFont="1" applyFill="1" applyBorder="1" applyAlignment="1">
      <alignment horizontal="center" vertical="top" wrapText="1"/>
    </xf>
    <xf numFmtId="0" fontId="6" fillId="4" borderId="0" xfId="0" applyNumberFormat="1" applyFont="1" applyFill="1" applyBorder="1" applyAlignment="1">
      <alignment horizontal="center" vertical="top" wrapText="1"/>
    </xf>
    <xf numFmtId="0" fontId="6" fillId="4" borderId="8" xfId="0" applyNumberFormat="1" applyFont="1" applyFill="1" applyBorder="1" applyAlignment="1">
      <alignment horizontal="center" vertical="top" wrapText="1"/>
    </xf>
    <xf numFmtId="0" fontId="6" fillId="4" borderId="18" xfId="0" applyNumberFormat="1" applyFont="1" applyFill="1" applyBorder="1" applyAlignment="1">
      <alignment horizontal="center" vertical="top" wrapText="1"/>
    </xf>
    <xf numFmtId="0" fontId="6" fillId="4" borderId="5" xfId="0" applyFont="1" applyFill="1" applyBorder="1" applyAlignment="1">
      <alignment horizontal="center" vertical="top" wrapText="1"/>
    </xf>
    <xf numFmtId="164" fontId="6" fillId="6" borderId="7" xfId="0" applyNumberFormat="1" applyFont="1" applyFill="1" applyBorder="1" applyAlignment="1">
      <alignment horizontal="center" vertical="top" wrapText="1"/>
    </xf>
    <xf numFmtId="164" fontId="6" fillId="6" borderId="43" xfId="0" applyNumberFormat="1" applyFont="1" applyFill="1" applyBorder="1" applyAlignment="1">
      <alignment horizontal="center" vertical="top" wrapText="1"/>
    </xf>
    <xf numFmtId="164" fontId="17" fillId="6" borderId="42" xfId="0" applyNumberFormat="1" applyFont="1" applyFill="1" applyBorder="1" applyAlignment="1">
      <alignment horizontal="center" vertical="top" wrapText="1"/>
    </xf>
    <xf numFmtId="164" fontId="17" fillId="6" borderId="50" xfId="0" applyNumberFormat="1" applyFont="1" applyFill="1" applyBorder="1" applyAlignment="1">
      <alignment horizontal="center" vertical="top" wrapText="1"/>
    </xf>
    <xf numFmtId="49" fontId="10" fillId="4" borderId="8" xfId="0" applyNumberFormat="1" applyFont="1" applyFill="1" applyBorder="1" applyAlignment="1">
      <alignment horizontal="center" vertical="top"/>
    </xf>
    <xf numFmtId="0" fontId="6" fillId="4" borderId="13" xfId="0" applyFont="1" applyFill="1" applyBorder="1" applyAlignment="1">
      <alignment horizontal="center" vertical="top" wrapText="1"/>
    </xf>
    <xf numFmtId="164" fontId="6" fillId="6" borderId="51" xfId="0" applyNumberFormat="1" applyFont="1" applyFill="1" applyBorder="1" applyAlignment="1">
      <alignment horizontal="center" vertical="top" wrapText="1"/>
    </xf>
    <xf numFmtId="164" fontId="6" fillId="6" borderId="59" xfId="0" applyNumberFormat="1" applyFont="1" applyFill="1" applyBorder="1" applyAlignment="1">
      <alignment horizontal="center" vertical="top" wrapText="1"/>
    </xf>
    <xf numFmtId="164" fontId="6" fillId="6" borderId="46" xfId="0" applyNumberFormat="1" applyFont="1" applyFill="1" applyBorder="1" applyAlignment="1">
      <alignment horizontal="center" vertical="top" wrapText="1"/>
    </xf>
    <xf numFmtId="164" fontId="6" fillId="4" borderId="48" xfId="0" applyNumberFormat="1" applyFont="1" applyFill="1" applyBorder="1" applyAlignment="1">
      <alignment horizontal="center" vertical="top" wrapText="1"/>
    </xf>
    <xf numFmtId="164" fontId="6" fillId="6" borderId="58" xfId="0" applyNumberFormat="1" applyFont="1" applyFill="1" applyBorder="1" applyAlignment="1">
      <alignment horizontal="center" vertical="top" wrapText="1"/>
    </xf>
    <xf numFmtId="164" fontId="6" fillId="4" borderId="47" xfId="0" applyNumberFormat="1" applyFont="1" applyFill="1" applyBorder="1" applyAlignment="1">
      <alignment horizontal="center" vertical="top" wrapText="1"/>
    </xf>
    <xf numFmtId="0" fontId="6" fillId="4" borderId="5" xfId="0" applyNumberFormat="1" applyFont="1" applyFill="1" applyBorder="1" applyAlignment="1">
      <alignment horizontal="left" vertical="top" wrapText="1"/>
    </xf>
    <xf numFmtId="164" fontId="6" fillId="6" borderId="60" xfId="0" applyNumberFormat="1" applyFont="1" applyFill="1" applyBorder="1" applyAlignment="1">
      <alignment horizontal="center" vertical="top" wrapText="1"/>
    </xf>
    <xf numFmtId="0" fontId="6" fillId="4" borderId="6" xfId="0" applyNumberFormat="1" applyFont="1" applyFill="1" applyBorder="1" applyAlignment="1">
      <alignment vertical="top" wrapText="1"/>
    </xf>
    <xf numFmtId="164" fontId="6" fillId="6" borderId="50" xfId="0" applyNumberFormat="1" applyFont="1" applyFill="1" applyBorder="1" applyAlignment="1">
      <alignment horizontal="center" vertical="top" wrapText="1"/>
    </xf>
    <xf numFmtId="0" fontId="6" fillId="4" borderId="32" xfId="0" applyNumberFormat="1" applyFont="1" applyFill="1" applyBorder="1" applyAlignment="1">
      <alignment horizontal="center" vertical="top" wrapText="1"/>
    </xf>
    <xf numFmtId="164" fontId="17" fillId="6" borderId="54" xfId="0" applyNumberFormat="1" applyFont="1" applyFill="1" applyBorder="1" applyAlignment="1">
      <alignment horizontal="center" vertical="top" wrapText="1"/>
    </xf>
    <xf numFmtId="0" fontId="6" fillId="0" borderId="5" xfId="0" applyFont="1" applyBorder="1" applyAlignment="1">
      <alignment vertical="top"/>
    </xf>
    <xf numFmtId="0" fontId="6" fillId="0" borderId="32" xfId="0" applyFont="1" applyBorder="1" applyAlignment="1">
      <alignment vertical="top"/>
    </xf>
    <xf numFmtId="0" fontId="6" fillId="0" borderId="8" xfId="0" applyFont="1" applyBorder="1" applyAlignment="1">
      <alignment vertical="top"/>
    </xf>
    <xf numFmtId="0" fontId="6" fillId="0" borderId="18" xfId="0" applyFont="1" applyBorder="1" applyAlignment="1">
      <alignment vertical="top"/>
    </xf>
    <xf numFmtId="0" fontId="6" fillId="0" borderId="13" xfId="0" applyFont="1" applyFill="1" applyBorder="1" applyAlignment="1">
      <alignment vertical="top" wrapText="1"/>
    </xf>
    <xf numFmtId="1" fontId="6" fillId="0" borderId="42" xfId="0" applyNumberFormat="1" applyFont="1" applyFill="1" applyBorder="1" applyAlignment="1">
      <alignment horizontal="center" vertical="top"/>
    </xf>
    <xf numFmtId="1" fontId="6" fillId="0" borderId="35" xfId="0" applyNumberFormat="1" applyFont="1" applyFill="1" applyBorder="1" applyAlignment="1">
      <alignment horizontal="center" vertical="top"/>
    </xf>
    <xf numFmtId="1" fontId="6" fillId="0" borderId="59" xfId="0" applyNumberFormat="1" applyFont="1" applyFill="1" applyBorder="1" applyAlignment="1">
      <alignment horizontal="center" vertical="top"/>
    </xf>
    <xf numFmtId="0" fontId="6" fillId="0" borderId="33" xfId="0" applyFont="1" applyFill="1" applyBorder="1" applyAlignment="1">
      <alignment horizontal="center" vertical="top"/>
    </xf>
    <xf numFmtId="0" fontId="6" fillId="0" borderId="58" xfId="0" applyFont="1" applyFill="1" applyBorder="1" applyAlignment="1">
      <alignment horizontal="center" vertical="top"/>
    </xf>
    <xf numFmtId="0" fontId="6" fillId="4" borderId="5" xfId="0" applyFont="1" applyFill="1" applyBorder="1" applyAlignment="1">
      <alignment horizontal="left" vertical="top" wrapText="1"/>
    </xf>
    <xf numFmtId="49" fontId="9" fillId="3" borderId="19" xfId="0" applyNumberFormat="1" applyFont="1" applyFill="1" applyBorder="1" applyAlignment="1">
      <alignment horizontal="center" vertical="top"/>
    </xf>
    <xf numFmtId="0" fontId="6" fillId="4" borderId="28" xfId="0" applyNumberFormat="1" applyFont="1" applyFill="1" applyBorder="1" applyAlignment="1">
      <alignment horizontal="left" vertical="top" wrapText="1"/>
    </xf>
    <xf numFmtId="1" fontId="13" fillId="0" borderId="34" xfId="0" applyNumberFormat="1" applyFont="1" applyFill="1" applyBorder="1" applyAlignment="1">
      <alignment horizontal="center" vertical="top"/>
    </xf>
    <xf numFmtId="1" fontId="13" fillId="0" borderId="20" xfId="0" applyNumberFormat="1" applyFont="1" applyFill="1" applyBorder="1" applyAlignment="1">
      <alignment horizontal="center" vertical="top"/>
    </xf>
    <xf numFmtId="1" fontId="13" fillId="0" borderId="60" xfId="0" applyNumberFormat="1" applyFont="1" applyFill="1" applyBorder="1" applyAlignment="1">
      <alignment horizontal="center" vertical="top"/>
    </xf>
    <xf numFmtId="0" fontId="6" fillId="0" borderId="32" xfId="0" applyNumberFormat="1" applyFont="1" applyBorder="1" applyAlignment="1">
      <alignment horizontal="left" vertical="top" wrapText="1"/>
    </xf>
    <xf numFmtId="0" fontId="6" fillId="0" borderId="32" xfId="0" applyNumberFormat="1" applyFont="1" applyBorder="1" applyAlignment="1">
      <alignment horizontal="center" vertical="top" wrapText="1"/>
    </xf>
    <xf numFmtId="0" fontId="6" fillId="0" borderId="8" xfId="0" applyNumberFormat="1" applyFont="1" applyBorder="1" applyAlignment="1">
      <alignment horizontal="center" vertical="top" wrapText="1"/>
    </xf>
    <xf numFmtId="0" fontId="6" fillId="0" borderId="18" xfId="0" applyNumberFormat="1" applyFont="1" applyBorder="1" applyAlignment="1">
      <alignment horizontal="center" vertical="top" wrapText="1"/>
    </xf>
    <xf numFmtId="0" fontId="9" fillId="6" borderId="36" xfId="0" applyFont="1" applyFill="1" applyBorder="1" applyAlignment="1">
      <alignment horizontal="left" vertical="top" wrapText="1"/>
    </xf>
    <xf numFmtId="164" fontId="9" fillId="6" borderId="37" xfId="0" applyNumberFormat="1" applyFont="1" applyFill="1" applyBorder="1" applyAlignment="1">
      <alignment horizontal="center" vertical="top"/>
    </xf>
    <xf numFmtId="164" fontId="9" fillId="6" borderId="61" xfId="0" applyNumberFormat="1" applyFont="1" applyFill="1" applyBorder="1" applyAlignment="1">
      <alignment horizontal="center" vertical="top"/>
    </xf>
    <xf numFmtId="0" fontId="6" fillId="0" borderId="64" xfId="0" applyNumberFormat="1" applyFont="1" applyFill="1" applyBorder="1" applyAlignment="1">
      <alignment horizontal="left" vertical="top"/>
    </xf>
    <xf numFmtId="0" fontId="9" fillId="0" borderId="64" xfId="0" applyNumberFormat="1" applyFont="1" applyFill="1" applyBorder="1" applyAlignment="1">
      <alignment horizontal="center" vertical="top"/>
    </xf>
    <xf numFmtId="0" fontId="9" fillId="0" borderId="24" xfId="0" applyNumberFormat="1" applyFont="1" applyFill="1" applyBorder="1" applyAlignment="1">
      <alignment horizontal="center" vertical="top"/>
    </xf>
    <xf numFmtId="0" fontId="9" fillId="0" borderId="65" xfId="0" applyNumberFormat="1" applyFont="1" applyFill="1" applyBorder="1" applyAlignment="1">
      <alignment horizontal="center" vertical="top"/>
    </xf>
    <xf numFmtId="49" fontId="9" fillId="2" borderId="34" xfId="0" applyNumberFormat="1" applyFont="1" applyFill="1" applyBorder="1" applyAlignment="1">
      <alignment vertical="top"/>
    </xf>
    <xf numFmtId="49" fontId="9" fillId="3" borderId="20" xfId="0" applyNumberFormat="1" applyFont="1" applyFill="1" applyBorder="1" applyAlignment="1">
      <alignment vertical="top"/>
    </xf>
    <xf numFmtId="49" fontId="9" fillId="4" borderId="20" xfId="0" applyNumberFormat="1" applyFont="1" applyFill="1" applyBorder="1" applyAlignment="1">
      <alignment horizontal="center" vertical="top"/>
    </xf>
    <xf numFmtId="0" fontId="9" fillId="0" borderId="14" xfId="0" applyFont="1" applyBorder="1" applyAlignment="1">
      <alignment horizontal="center" vertical="center" textRotation="90"/>
    </xf>
    <xf numFmtId="49" fontId="6" fillId="4" borderId="20" xfId="0" applyNumberFormat="1" applyFont="1" applyFill="1" applyBorder="1" applyAlignment="1">
      <alignment horizontal="center" vertical="top"/>
    </xf>
    <xf numFmtId="49" fontId="17" fillId="0" borderId="14" xfId="0" applyNumberFormat="1" applyFont="1" applyBorder="1" applyAlignment="1">
      <alignment horizontal="center" vertical="top"/>
    </xf>
    <xf numFmtId="0" fontId="11" fillId="0" borderId="55" xfId="0" applyFont="1" applyFill="1" applyBorder="1" applyAlignment="1">
      <alignment vertical="top" wrapText="1"/>
    </xf>
    <xf numFmtId="49" fontId="9" fillId="2" borderId="7" xfId="0" applyNumberFormat="1" applyFont="1" applyFill="1" applyBorder="1" applyAlignment="1">
      <alignment vertical="top"/>
    </xf>
    <xf numFmtId="49" fontId="9" fillId="3" borderId="8" xfId="0" applyNumberFormat="1" applyFont="1" applyFill="1" applyBorder="1" applyAlignment="1">
      <alignment vertical="top"/>
    </xf>
    <xf numFmtId="49" fontId="9" fillId="4" borderId="8" xfId="0" applyNumberFormat="1" applyFont="1" applyFill="1" applyBorder="1" applyAlignment="1">
      <alignment horizontal="center" vertical="top"/>
    </xf>
    <xf numFmtId="0" fontId="9" fillId="0" borderId="0" xfId="0" applyFont="1" applyBorder="1" applyAlignment="1">
      <alignment vertical="center" textRotation="90"/>
    </xf>
    <xf numFmtId="49" fontId="13" fillId="0" borderId="30" xfId="0" applyNumberFormat="1" applyFont="1" applyBorder="1" applyAlignment="1">
      <alignment horizontal="center" vertical="top" wrapText="1"/>
    </xf>
    <xf numFmtId="49" fontId="17" fillId="0" borderId="0" xfId="0" applyNumberFormat="1" applyFont="1" applyBorder="1" applyAlignment="1">
      <alignment horizontal="center" vertical="top"/>
    </xf>
    <xf numFmtId="164" fontId="11" fillId="6" borderId="30" xfId="0" applyNumberFormat="1" applyFont="1" applyFill="1" applyBorder="1" applyAlignment="1">
      <alignment horizontal="center" vertical="top" wrapText="1"/>
    </xf>
    <xf numFmtId="164" fontId="11" fillId="6" borderId="31" xfId="0" applyNumberFormat="1" applyFont="1" applyFill="1" applyBorder="1" applyAlignment="1">
      <alignment horizontal="center" vertical="top" wrapText="1"/>
    </xf>
    <xf numFmtId="164" fontId="11" fillId="0" borderId="13" xfId="0" applyNumberFormat="1" applyFont="1" applyFill="1" applyBorder="1" applyAlignment="1">
      <alignment horizontal="center" vertical="top"/>
    </xf>
    <xf numFmtId="49" fontId="9" fillId="2" borderId="32" xfId="0" applyNumberFormat="1" applyFont="1" applyFill="1" applyBorder="1" applyAlignment="1">
      <alignment horizontal="center" vertical="top"/>
    </xf>
    <xf numFmtId="0" fontId="9" fillId="0" borderId="0" xfId="0" applyFont="1" applyBorder="1" applyAlignment="1">
      <alignment horizontal="center" vertical="center" textRotation="90"/>
    </xf>
    <xf numFmtId="0" fontId="6" fillId="0" borderId="14" xfId="0" applyFont="1" applyBorder="1" applyAlignment="1">
      <alignment vertical="top"/>
    </xf>
    <xf numFmtId="49" fontId="6" fillId="0" borderId="20" xfId="0" applyNumberFormat="1" applyFont="1" applyBorder="1" applyAlignment="1">
      <alignment vertical="top"/>
    </xf>
    <xf numFmtId="0" fontId="10" fillId="0" borderId="28" xfId="0" applyFont="1" applyFill="1" applyBorder="1" applyAlignment="1">
      <alignment horizontal="center" vertical="top" wrapText="1"/>
    </xf>
    <xf numFmtId="164" fontId="6" fillId="6" borderId="56" xfId="0" applyNumberFormat="1" applyFont="1" applyFill="1" applyBorder="1" applyAlignment="1">
      <alignment horizontal="center" vertical="top" wrapText="1"/>
    </xf>
    <xf numFmtId="49" fontId="9" fillId="0" borderId="43" xfId="0" applyNumberFormat="1" applyFont="1" applyBorder="1" applyAlignment="1">
      <alignment horizontal="center" vertical="top"/>
    </xf>
    <xf numFmtId="164" fontId="6" fillId="6" borderId="29" xfId="0" applyNumberFormat="1" applyFont="1" applyFill="1" applyBorder="1" applyAlignment="1">
      <alignment horizontal="center" vertical="top" wrapText="1"/>
    </xf>
    <xf numFmtId="0" fontId="8" fillId="0" borderId="0" xfId="0" applyFont="1" applyBorder="1"/>
    <xf numFmtId="0" fontId="10" fillId="0" borderId="48" xfId="0" applyFont="1" applyFill="1" applyBorder="1" applyAlignment="1">
      <alignment horizontal="center" vertical="top" wrapText="1"/>
    </xf>
    <xf numFmtId="164" fontId="9" fillId="6" borderId="23" xfId="0" applyNumberFormat="1" applyFont="1" applyFill="1" applyBorder="1" applyAlignment="1">
      <alignment horizontal="center" vertical="top"/>
    </xf>
    <xf numFmtId="164" fontId="9" fillId="6" borderId="77" xfId="0" applyNumberFormat="1" applyFont="1" applyFill="1" applyBorder="1" applyAlignment="1">
      <alignment horizontal="center" vertical="top"/>
    </xf>
    <xf numFmtId="164" fontId="9" fillId="6" borderId="24" xfId="0" applyNumberFormat="1" applyFont="1" applyFill="1" applyBorder="1" applyAlignment="1">
      <alignment horizontal="center" vertical="top"/>
    </xf>
    <xf numFmtId="164" fontId="9" fillId="6" borderId="25" xfId="0" applyNumberFormat="1" applyFont="1" applyFill="1" applyBorder="1" applyAlignment="1">
      <alignment horizontal="center" vertical="top"/>
    </xf>
    <xf numFmtId="164" fontId="9" fillId="6" borderId="64" xfId="0" applyNumberFormat="1" applyFont="1" applyFill="1" applyBorder="1" applyAlignment="1">
      <alignment horizontal="center" vertical="top"/>
    </xf>
    <xf numFmtId="164" fontId="9" fillId="6" borderId="27" xfId="0" applyNumberFormat="1" applyFont="1" applyFill="1" applyBorder="1" applyAlignment="1">
      <alignment horizontal="center" vertical="top"/>
    </xf>
    <xf numFmtId="0" fontId="6" fillId="4" borderId="27" xfId="0" applyNumberFormat="1" applyFont="1" applyFill="1" applyBorder="1" applyAlignment="1">
      <alignment vertical="top" wrapText="1"/>
    </xf>
    <xf numFmtId="164" fontId="18" fillId="3" borderId="2" xfId="0" applyNumberFormat="1" applyFont="1" applyFill="1" applyBorder="1" applyAlignment="1">
      <alignment horizontal="center" vertical="top"/>
    </xf>
    <xf numFmtId="164" fontId="18" fillId="3" borderId="3" xfId="0" applyNumberFormat="1" applyFont="1" applyFill="1" applyBorder="1" applyAlignment="1">
      <alignment horizontal="center" vertical="top"/>
    </xf>
    <xf numFmtId="164" fontId="18" fillId="3" borderId="10" xfId="0" applyNumberFormat="1" applyFont="1" applyFill="1" applyBorder="1" applyAlignment="1">
      <alignment horizontal="center" vertical="top"/>
    </xf>
    <xf numFmtId="164" fontId="18" fillId="3" borderId="9" xfId="0" applyNumberFormat="1" applyFont="1" applyFill="1" applyBorder="1" applyAlignment="1">
      <alignment horizontal="center" vertical="top"/>
    </xf>
    <xf numFmtId="49" fontId="9" fillId="2" borderId="21" xfId="0" applyNumberFormat="1" applyFont="1" applyFill="1" applyBorder="1" applyAlignment="1">
      <alignment horizontal="center" vertical="top"/>
    </xf>
    <xf numFmtId="164" fontId="9" fillId="2" borderId="2" xfId="0" applyNumberFormat="1" applyFont="1" applyFill="1" applyBorder="1" applyAlignment="1">
      <alignment horizontal="center" vertical="top"/>
    </xf>
    <xf numFmtId="164" fontId="9" fillId="2" borderId="3" xfId="0" applyNumberFormat="1" applyFont="1" applyFill="1" applyBorder="1" applyAlignment="1">
      <alignment horizontal="center" vertical="top"/>
    </xf>
    <xf numFmtId="164" fontId="9" fillId="2" borderId="22" xfId="0" applyNumberFormat="1" applyFont="1" applyFill="1" applyBorder="1" applyAlignment="1">
      <alignment horizontal="center" vertical="top"/>
    </xf>
    <xf numFmtId="164" fontId="9" fillId="2" borderId="9" xfId="0" applyNumberFormat="1" applyFont="1" applyFill="1" applyBorder="1" applyAlignment="1">
      <alignment horizontal="center" vertical="top"/>
    </xf>
    <xf numFmtId="164" fontId="9" fillId="2" borderId="10" xfId="0" applyNumberFormat="1" applyFont="1" applyFill="1" applyBorder="1" applyAlignment="1">
      <alignment horizontal="center" vertical="top"/>
    </xf>
    <xf numFmtId="49" fontId="9" fillId="5" borderId="2" xfId="0" applyNumberFormat="1" applyFont="1" applyFill="1" applyBorder="1" applyAlignment="1">
      <alignment horizontal="center" vertical="top"/>
    </xf>
    <xf numFmtId="164" fontId="14" fillId="5" borderId="23" xfId="0" applyNumberFormat="1" applyFont="1" applyFill="1" applyBorder="1" applyAlignment="1">
      <alignment horizontal="center" vertical="center" wrapText="1"/>
    </xf>
    <xf numFmtId="164" fontId="14" fillId="5" borderId="24" xfId="0" applyNumberFormat="1" applyFont="1" applyFill="1" applyBorder="1" applyAlignment="1">
      <alignment horizontal="center" vertical="center" wrapText="1"/>
    </xf>
    <xf numFmtId="164" fontId="14" fillId="5" borderId="25" xfId="0" applyNumberFormat="1" applyFont="1" applyFill="1" applyBorder="1" applyAlignment="1">
      <alignment horizontal="center" vertical="center" wrapText="1"/>
    </xf>
    <xf numFmtId="164" fontId="14" fillId="5" borderId="26" xfId="0" applyNumberFormat="1" applyFont="1" applyFill="1" applyBorder="1" applyAlignment="1">
      <alignment horizontal="center" vertical="center" wrapText="1"/>
    </xf>
    <xf numFmtId="164" fontId="14" fillId="5" borderId="27" xfId="0" applyNumberFormat="1" applyFont="1" applyFill="1" applyBorder="1" applyAlignment="1">
      <alignment horizontal="center" vertical="center" wrapText="1"/>
    </xf>
    <xf numFmtId="0" fontId="10" fillId="4" borderId="0" xfId="0" applyFont="1" applyFill="1" applyAlignment="1">
      <alignment vertical="top"/>
    </xf>
    <xf numFmtId="49" fontId="9" fillId="0" borderId="0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top" wrapText="1"/>
    </xf>
    <xf numFmtId="0" fontId="10" fillId="0" borderId="0" xfId="0" applyFont="1" applyBorder="1" applyAlignment="1">
      <alignment horizontal="left"/>
    </xf>
    <xf numFmtId="0" fontId="6" fillId="4" borderId="0" xfId="0" applyFont="1" applyFill="1" applyBorder="1" applyAlignment="1">
      <alignment vertical="top"/>
    </xf>
    <xf numFmtId="0" fontId="21" fillId="0" borderId="10" xfId="0" applyFont="1" applyBorder="1" applyAlignment="1">
      <alignment horizontal="center" vertical="center" wrapText="1"/>
    </xf>
    <xf numFmtId="165" fontId="17" fillId="4" borderId="0" xfId="0" applyNumberFormat="1" applyFont="1" applyFill="1" applyBorder="1" applyAlignment="1">
      <alignment horizontal="center" vertical="center" wrapText="1"/>
    </xf>
    <xf numFmtId="164" fontId="17" fillId="5" borderId="78" xfId="0" applyNumberFormat="1" applyFont="1" applyFill="1" applyBorder="1" applyAlignment="1">
      <alignment horizontal="center" vertical="top" wrapText="1"/>
    </xf>
    <xf numFmtId="164" fontId="17" fillId="5" borderId="10" xfId="0" applyNumberFormat="1" applyFont="1" applyFill="1" applyBorder="1" applyAlignment="1">
      <alignment horizontal="center" vertical="top" wrapText="1"/>
    </xf>
    <xf numFmtId="164" fontId="18" fillId="4" borderId="0" xfId="0" applyNumberFormat="1" applyFont="1" applyFill="1" applyBorder="1" applyAlignment="1">
      <alignment horizontal="center" vertical="top" wrapText="1"/>
    </xf>
    <xf numFmtId="164" fontId="10" fillId="0" borderId="75" xfId="0" applyNumberFormat="1" applyFont="1" applyBorder="1" applyAlignment="1">
      <alignment horizontal="center" vertical="top" wrapText="1"/>
    </xf>
    <xf numFmtId="164" fontId="10" fillId="0" borderId="45" xfId="0" applyNumberFormat="1" applyFont="1" applyBorder="1" applyAlignment="1">
      <alignment horizontal="center" vertical="top" wrapText="1"/>
    </xf>
    <xf numFmtId="164" fontId="15" fillId="4" borderId="0" xfId="0" applyNumberFormat="1" applyFont="1" applyFill="1" applyBorder="1" applyAlignment="1">
      <alignment horizontal="center" vertical="top" wrapText="1"/>
    </xf>
    <xf numFmtId="164" fontId="10" fillId="0" borderId="18" xfId="0" applyNumberFormat="1" applyFont="1" applyBorder="1" applyAlignment="1">
      <alignment horizontal="center" vertical="top" wrapText="1"/>
    </xf>
    <xf numFmtId="164" fontId="10" fillId="0" borderId="5" xfId="0" applyNumberFormat="1" applyFont="1" applyBorder="1" applyAlignment="1">
      <alignment horizontal="center" vertical="top" wrapText="1"/>
    </xf>
    <xf numFmtId="164" fontId="10" fillId="0" borderId="63" xfId="0" applyNumberFormat="1" applyFont="1" applyBorder="1" applyAlignment="1">
      <alignment horizontal="center" vertical="top" wrapText="1"/>
    </xf>
    <xf numFmtId="164" fontId="10" fillId="0" borderId="12" xfId="0" applyNumberFormat="1" applyFont="1" applyBorder="1" applyAlignment="1">
      <alignment horizontal="center" vertical="top" wrapText="1"/>
    </xf>
    <xf numFmtId="164" fontId="10" fillId="0" borderId="18" xfId="0" applyNumberFormat="1" applyFont="1" applyFill="1" applyBorder="1" applyAlignment="1">
      <alignment horizontal="center" vertical="top" wrapText="1"/>
    </xf>
    <xf numFmtId="164" fontId="10" fillId="0" borderId="5" xfId="0" applyNumberFormat="1" applyFont="1" applyFill="1" applyBorder="1" applyAlignment="1">
      <alignment horizontal="center" vertical="top" wrapText="1"/>
    </xf>
    <xf numFmtId="164" fontId="10" fillId="4" borderId="0" xfId="0" applyNumberFormat="1" applyFont="1" applyFill="1" applyBorder="1" applyAlignment="1">
      <alignment horizontal="center" vertical="top" wrapText="1"/>
    </xf>
    <xf numFmtId="164" fontId="10" fillId="4" borderId="0" xfId="0" applyNumberFormat="1" applyFont="1" applyFill="1" applyBorder="1" applyAlignment="1">
      <alignment horizontal="center" vertical="top"/>
    </xf>
    <xf numFmtId="164" fontId="17" fillId="6" borderId="78" xfId="0" applyNumberFormat="1" applyFont="1" applyFill="1" applyBorder="1" applyAlignment="1">
      <alignment horizontal="center" vertical="top" wrapText="1"/>
    </xf>
    <xf numFmtId="164" fontId="17" fillId="6" borderId="10" xfId="0" applyNumberFormat="1" applyFont="1" applyFill="1" applyBorder="1" applyAlignment="1">
      <alignment horizontal="center" vertical="top" wrapText="1"/>
    </xf>
    <xf numFmtId="164" fontId="17" fillId="4" borderId="0" xfId="0" applyNumberFormat="1" applyFont="1" applyFill="1" applyBorder="1" applyAlignment="1">
      <alignment horizontal="center" vertical="top"/>
    </xf>
    <xf numFmtId="0" fontId="10" fillId="0" borderId="0" xfId="0" applyFont="1" applyBorder="1" applyAlignment="1">
      <alignment horizontal="left" vertical="top"/>
    </xf>
    <xf numFmtId="0" fontId="17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3" fillId="0" borderId="14" xfId="0" applyFont="1" applyFill="1" applyBorder="1" applyAlignment="1">
      <alignment horizontal="center" vertical="center" textRotation="90" wrapText="1"/>
    </xf>
    <xf numFmtId="0" fontId="13" fillId="0" borderId="0" xfId="0" applyFont="1" applyFill="1" applyBorder="1" applyAlignment="1">
      <alignment horizontal="center" vertical="center" textRotation="90" wrapText="1"/>
    </xf>
    <xf numFmtId="164" fontId="6" fillId="6" borderId="40" xfId="0" applyNumberFormat="1" applyFont="1" applyFill="1" applyBorder="1" applyAlignment="1">
      <alignment horizontal="center" vertical="top"/>
    </xf>
    <xf numFmtId="164" fontId="6" fillId="6" borderId="30" xfId="0" applyNumberFormat="1" applyFont="1" applyFill="1" applyBorder="1" applyAlignment="1">
      <alignment horizontal="center" vertical="top"/>
    </xf>
    <xf numFmtId="0" fontId="6" fillId="8" borderId="5" xfId="0" applyFont="1" applyFill="1" applyBorder="1" applyAlignment="1">
      <alignment horizontal="left" vertical="top" wrapText="1"/>
    </xf>
    <xf numFmtId="0" fontId="6" fillId="8" borderId="6" xfId="0" applyFont="1" applyFill="1" applyBorder="1" applyAlignment="1">
      <alignment horizontal="left" vertical="top" wrapText="1"/>
    </xf>
    <xf numFmtId="0" fontId="6" fillId="0" borderId="71" xfId="0" applyFont="1" applyFill="1" applyBorder="1" applyAlignment="1">
      <alignment horizontal="center" vertical="top"/>
    </xf>
    <xf numFmtId="0" fontId="6" fillId="8" borderId="27" xfId="0" applyFont="1" applyFill="1" applyBorder="1" applyAlignment="1">
      <alignment horizontal="left" vertical="top" wrapText="1"/>
    </xf>
    <xf numFmtId="0" fontId="13" fillId="0" borderId="26" xfId="0" applyFont="1" applyFill="1" applyBorder="1" applyAlignment="1">
      <alignment horizontal="center" vertical="center" textRotation="90" wrapText="1"/>
    </xf>
    <xf numFmtId="49" fontId="16" fillId="0" borderId="56" xfId="0" applyNumberFormat="1" applyFont="1" applyFill="1" applyBorder="1" applyAlignment="1">
      <alignment horizontal="center" vertical="top"/>
    </xf>
    <xf numFmtId="49" fontId="16" fillId="0" borderId="20" xfId="0" applyNumberFormat="1" applyFont="1" applyFill="1" applyBorder="1" applyAlignment="1">
      <alignment horizontal="center" vertical="top"/>
    </xf>
    <xf numFmtId="49" fontId="16" fillId="0" borderId="60" xfId="0" applyNumberFormat="1" applyFont="1" applyFill="1" applyBorder="1" applyAlignment="1">
      <alignment horizontal="center" vertical="top"/>
    </xf>
    <xf numFmtId="49" fontId="16" fillId="0" borderId="76" xfId="0" applyNumberFormat="1" applyFont="1" applyFill="1" applyBorder="1" applyAlignment="1">
      <alignment horizontal="center" vertical="top"/>
    </xf>
    <xf numFmtId="49" fontId="16" fillId="0" borderId="8" xfId="0" applyNumberFormat="1" applyFont="1" applyFill="1" applyBorder="1" applyAlignment="1">
      <alignment horizontal="center" vertical="top"/>
    </xf>
    <xf numFmtId="49" fontId="16" fillId="0" borderId="44" xfId="0" applyNumberFormat="1" applyFont="1" applyFill="1" applyBorder="1" applyAlignment="1">
      <alignment horizontal="center" vertical="top"/>
    </xf>
    <xf numFmtId="0" fontId="13" fillId="0" borderId="32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14" xfId="0" applyFont="1" applyFill="1" applyBorder="1" applyAlignment="1">
      <alignment horizontal="center" vertical="center" textRotation="90" wrapText="1"/>
    </xf>
    <xf numFmtId="164" fontId="6" fillId="0" borderId="28" xfId="0" applyNumberFormat="1" applyFont="1" applyFill="1" applyBorder="1" applyAlignment="1">
      <alignment horizontal="left" vertical="top" wrapText="1"/>
    </xf>
    <xf numFmtId="49" fontId="13" fillId="0" borderId="34" xfId="0" applyNumberFormat="1" applyFont="1" applyFill="1" applyBorder="1" applyAlignment="1">
      <alignment horizontal="center" vertical="top"/>
    </xf>
    <xf numFmtId="49" fontId="13" fillId="0" borderId="20" xfId="0" applyNumberFormat="1" applyFont="1" applyFill="1" applyBorder="1" applyAlignment="1">
      <alignment horizontal="center" vertical="top"/>
    </xf>
    <xf numFmtId="49" fontId="13" fillId="0" borderId="60" xfId="0" applyNumberFormat="1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center" textRotation="90" wrapText="1"/>
    </xf>
    <xf numFmtId="49" fontId="10" fillId="0" borderId="23" xfId="0" applyNumberFormat="1" applyFont="1" applyFill="1" applyBorder="1" applyAlignment="1">
      <alignment horizontal="center" vertical="top"/>
    </xf>
    <xf numFmtId="49" fontId="10" fillId="0" borderId="24" xfId="0" applyNumberFormat="1" applyFont="1" applyFill="1" applyBorder="1" applyAlignment="1">
      <alignment horizontal="center" vertical="top"/>
    </xf>
    <xf numFmtId="49" fontId="10" fillId="0" borderId="25" xfId="0" applyNumberFormat="1" applyFont="1" applyFill="1" applyBorder="1" applyAlignment="1">
      <alignment horizontal="center" vertical="top"/>
    </xf>
    <xf numFmtId="49" fontId="17" fillId="0" borderId="4" xfId="0" applyNumberFormat="1" applyFont="1" applyBorder="1" applyAlignment="1">
      <alignment horizontal="center" vertical="top"/>
    </xf>
    <xf numFmtId="0" fontId="17" fillId="8" borderId="6" xfId="0" applyFont="1" applyFill="1" applyBorder="1" applyAlignment="1">
      <alignment vertical="top" wrapText="1"/>
    </xf>
    <xf numFmtId="0" fontId="10" fillId="8" borderId="45" xfId="0" applyFont="1" applyFill="1" applyBorder="1" applyAlignment="1">
      <alignment horizontal="center" vertical="top"/>
    </xf>
    <xf numFmtId="164" fontId="15" fillId="9" borderId="73" xfId="0" applyNumberFormat="1" applyFont="1" applyFill="1" applyBorder="1" applyAlignment="1">
      <alignment horizontal="center" vertical="top"/>
    </xf>
    <xf numFmtId="164" fontId="15" fillId="9" borderId="70" xfId="0" applyNumberFormat="1" applyFont="1" applyFill="1" applyBorder="1" applyAlignment="1">
      <alignment horizontal="center" vertical="top"/>
    </xf>
    <xf numFmtId="164" fontId="15" fillId="8" borderId="45" xfId="0" applyNumberFormat="1" applyFont="1" applyFill="1" applyBorder="1" applyAlignment="1">
      <alignment horizontal="center" vertical="top"/>
    </xf>
    <xf numFmtId="164" fontId="15" fillId="8" borderId="70" xfId="0" applyNumberFormat="1" applyFont="1" applyFill="1" applyBorder="1" applyAlignment="1">
      <alignment horizontal="center" vertical="top"/>
    </xf>
    <xf numFmtId="0" fontId="6" fillId="4" borderId="60" xfId="0" applyNumberFormat="1" applyFont="1" applyFill="1" applyBorder="1" applyAlignment="1">
      <alignment horizontal="center" vertical="top" wrapText="1"/>
    </xf>
    <xf numFmtId="0" fontId="10" fillId="8" borderId="5" xfId="0" applyFont="1" applyFill="1" applyBorder="1" applyAlignment="1">
      <alignment horizontal="left" vertical="top" wrapText="1"/>
    </xf>
    <xf numFmtId="0" fontId="17" fillId="0" borderId="43" xfId="0" applyNumberFormat="1" applyFont="1" applyBorder="1" applyAlignment="1">
      <alignment horizontal="center" vertical="top"/>
    </xf>
    <xf numFmtId="0" fontId="10" fillId="8" borderId="5" xfId="0" applyFont="1" applyFill="1" applyBorder="1" applyAlignment="1">
      <alignment horizontal="center" vertical="top"/>
    </xf>
    <xf numFmtId="164" fontId="15" fillId="9" borderId="76" xfId="0" applyNumberFormat="1" applyFont="1" applyFill="1" applyBorder="1" applyAlignment="1">
      <alignment horizontal="center" vertical="top"/>
    </xf>
    <xf numFmtId="164" fontId="15" fillId="9" borderId="0" xfId="0" applyNumberFormat="1" applyFont="1" applyFill="1" applyBorder="1" applyAlignment="1">
      <alignment horizontal="center" vertical="top"/>
    </xf>
    <xf numFmtId="164" fontId="15" fillId="8" borderId="5" xfId="0" applyNumberFormat="1" applyFont="1" applyFill="1" applyBorder="1" applyAlignment="1">
      <alignment horizontal="center" vertical="top"/>
    </xf>
    <xf numFmtId="164" fontId="15" fillId="8" borderId="0" xfId="0" applyNumberFormat="1" applyFont="1" applyFill="1" applyBorder="1" applyAlignment="1">
      <alignment horizontal="center" vertical="top"/>
    </xf>
    <xf numFmtId="164" fontId="11" fillId="4" borderId="46" xfId="0" applyNumberFormat="1" applyFont="1" applyFill="1" applyBorder="1" applyAlignment="1">
      <alignment horizontal="center" vertical="top" wrapText="1"/>
    </xf>
    <xf numFmtId="0" fontId="11" fillId="0" borderId="32" xfId="0" applyFont="1" applyFill="1" applyBorder="1" applyAlignment="1">
      <alignment horizontal="center" vertical="top"/>
    </xf>
    <xf numFmtId="0" fontId="11" fillId="0" borderId="8" xfId="0" applyFont="1" applyFill="1" applyBorder="1" applyAlignment="1">
      <alignment horizontal="center" vertical="top"/>
    </xf>
    <xf numFmtId="0" fontId="11" fillId="0" borderId="18" xfId="0" applyFont="1" applyFill="1" applyBorder="1" applyAlignment="1">
      <alignment horizontal="center" vertical="top"/>
    </xf>
    <xf numFmtId="0" fontId="10" fillId="8" borderId="5" xfId="0" applyFont="1" applyFill="1" applyBorder="1" applyAlignment="1">
      <alignment vertical="top" wrapText="1"/>
    </xf>
    <xf numFmtId="164" fontId="11" fillId="4" borderId="52" xfId="0" applyNumberFormat="1" applyFont="1" applyFill="1" applyBorder="1" applyAlignment="1">
      <alignment horizontal="center" vertical="top" wrapText="1"/>
    </xf>
    <xf numFmtId="164" fontId="11" fillId="4" borderId="0" xfId="0" applyNumberFormat="1" applyFont="1" applyFill="1" applyBorder="1" applyAlignment="1">
      <alignment horizontal="center" vertical="top" wrapText="1"/>
    </xf>
    <xf numFmtId="49" fontId="17" fillId="0" borderId="21" xfId="0" applyNumberFormat="1" applyFont="1" applyBorder="1" applyAlignment="1">
      <alignment horizontal="center" vertical="top"/>
    </xf>
    <xf numFmtId="0" fontId="10" fillId="8" borderId="27" xfId="0" applyFont="1" applyFill="1" applyBorder="1" applyAlignment="1">
      <alignment horizontal="left" vertical="top" wrapText="1"/>
    </xf>
    <xf numFmtId="49" fontId="10" fillId="0" borderId="24" xfId="0" applyNumberFormat="1" applyFont="1" applyBorder="1" applyAlignment="1">
      <alignment horizontal="center" vertical="top" wrapText="1"/>
    </xf>
    <xf numFmtId="0" fontId="17" fillId="0" borderId="26" xfId="0" applyNumberFormat="1" applyFont="1" applyBorder="1" applyAlignment="1">
      <alignment horizontal="center" vertical="top"/>
    </xf>
    <xf numFmtId="0" fontId="6" fillId="0" borderId="27" xfId="0" applyFont="1" applyFill="1" applyBorder="1" applyAlignment="1">
      <alignment horizontal="center" vertical="top"/>
    </xf>
    <xf numFmtId="164" fontId="11" fillId="6" borderId="77" xfId="0" applyNumberFormat="1" applyFont="1" applyFill="1" applyBorder="1" applyAlignment="1">
      <alignment horizontal="center" vertical="top"/>
    </xf>
    <xf numFmtId="164" fontId="13" fillId="6" borderId="24" xfId="0" applyNumberFormat="1" applyFont="1" applyFill="1" applyBorder="1" applyAlignment="1">
      <alignment horizontal="center" vertical="top"/>
    </xf>
    <xf numFmtId="164" fontId="11" fillId="6" borderId="24" xfId="0" applyNumberFormat="1" applyFont="1" applyFill="1" applyBorder="1" applyAlignment="1">
      <alignment horizontal="center" vertical="top"/>
    </xf>
    <xf numFmtId="164" fontId="11" fillId="6" borderId="21" xfId="0" applyNumberFormat="1" applyFont="1" applyFill="1" applyBorder="1" applyAlignment="1">
      <alignment horizontal="center" vertical="top"/>
    </xf>
    <xf numFmtId="164" fontId="11" fillId="0" borderId="27" xfId="0" applyNumberFormat="1" applyFont="1" applyFill="1" applyBorder="1" applyAlignment="1">
      <alignment horizontal="center" vertical="top" wrapText="1"/>
    </xf>
    <xf numFmtId="164" fontId="11" fillId="0" borderId="26" xfId="0" applyNumberFormat="1" applyFont="1" applyFill="1" applyBorder="1" applyAlignment="1">
      <alignment horizontal="center" vertical="top" wrapText="1"/>
    </xf>
    <xf numFmtId="2" fontId="11" fillId="0" borderId="27" xfId="0" applyNumberFormat="1" applyFont="1" applyFill="1" applyBorder="1" applyAlignment="1">
      <alignment vertical="top" wrapText="1"/>
    </xf>
    <xf numFmtId="0" fontId="10" fillId="4" borderId="5" xfId="0" applyFont="1" applyFill="1" applyBorder="1" applyAlignment="1">
      <alignment horizontal="left" vertical="top" wrapText="1"/>
    </xf>
    <xf numFmtId="0" fontId="6" fillId="9" borderId="32" xfId="0" applyFont="1" applyFill="1" applyBorder="1" applyAlignment="1">
      <alignment vertical="top"/>
    </xf>
    <xf numFmtId="0" fontId="6" fillId="9" borderId="8" xfId="0" applyFont="1" applyFill="1" applyBorder="1" applyAlignment="1">
      <alignment vertical="top"/>
    </xf>
    <xf numFmtId="0" fontId="6" fillId="9" borderId="0" xfId="0" applyFont="1" applyFill="1" applyBorder="1" applyAlignment="1">
      <alignment vertical="top"/>
    </xf>
    <xf numFmtId="0" fontId="6" fillId="9" borderId="43" xfId="0" applyFont="1" applyFill="1" applyBorder="1" applyAlignment="1">
      <alignment vertical="top"/>
    </xf>
    <xf numFmtId="0" fontId="13" fillId="0" borderId="32" xfId="0" applyFont="1" applyFill="1" applyBorder="1" applyAlignment="1">
      <alignment horizontal="center" vertical="top"/>
    </xf>
    <xf numFmtId="0" fontId="13" fillId="0" borderId="18" xfId="0" applyFont="1" applyFill="1" applyBorder="1" applyAlignment="1">
      <alignment horizontal="center" vertical="top"/>
    </xf>
    <xf numFmtId="0" fontId="9" fillId="0" borderId="32" xfId="0" applyFont="1" applyFill="1" applyBorder="1" applyAlignment="1">
      <alignment horizontal="center" vertical="center" textRotation="90" wrapText="1"/>
    </xf>
    <xf numFmtId="49" fontId="9" fillId="0" borderId="43" xfId="0" applyNumberFormat="1" applyFont="1" applyFill="1" applyBorder="1" applyAlignment="1">
      <alignment horizontal="center" vertical="top"/>
    </xf>
    <xf numFmtId="0" fontId="17" fillId="0" borderId="32" xfId="0" applyFont="1" applyFill="1" applyBorder="1" applyAlignment="1">
      <alignment horizontal="center" vertical="center" textRotation="90" wrapText="1"/>
    </xf>
    <xf numFmtId="49" fontId="9" fillId="0" borderId="43" xfId="0" applyNumberFormat="1" applyFont="1" applyBorder="1" applyAlignment="1">
      <alignment horizontal="center" vertical="top" wrapText="1"/>
    </xf>
    <xf numFmtId="164" fontId="13" fillId="6" borderId="74" xfId="0" applyNumberFormat="1" applyFont="1" applyFill="1" applyBorder="1" applyAlignment="1">
      <alignment horizontal="center" vertical="top"/>
    </xf>
    <xf numFmtId="164" fontId="11" fillId="6" borderId="62" xfId="0" applyNumberFormat="1" applyFont="1" applyFill="1" applyBorder="1" applyAlignment="1">
      <alignment horizontal="center" vertical="top"/>
    </xf>
    <xf numFmtId="164" fontId="11" fillId="4" borderId="62" xfId="0" applyNumberFormat="1" applyFont="1" applyFill="1" applyBorder="1" applyAlignment="1">
      <alignment horizontal="center" vertical="top" wrapText="1"/>
    </xf>
    <xf numFmtId="0" fontId="6" fillId="0" borderId="18" xfId="0" applyNumberFormat="1" applyFont="1" applyFill="1" applyBorder="1" applyAlignment="1">
      <alignment horizontal="center" vertical="top"/>
    </xf>
    <xf numFmtId="0" fontId="10" fillId="0" borderId="64" xfId="0" applyNumberFormat="1" applyFont="1" applyFill="1" applyBorder="1" applyAlignment="1">
      <alignment horizontal="center" vertical="top"/>
    </xf>
    <xf numFmtId="0" fontId="10" fillId="0" borderId="24" xfId="0" applyNumberFormat="1" applyFont="1" applyFill="1" applyBorder="1" applyAlignment="1">
      <alignment horizontal="center" vertical="top"/>
    </xf>
    <xf numFmtId="0" fontId="10" fillId="0" borderId="65" xfId="0" applyNumberFormat="1" applyFont="1" applyFill="1" applyBorder="1" applyAlignment="1">
      <alignment horizontal="center" vertical="top"/>
    </xf>
    <xf numFmtId="0" fontId="9" fillId="8" borderId="6" xfId="0" applyFont="1" applyFill="1" applyBorder="1" applyAlignment="1">
      <alignment vertical="top" wrapText="1"/>
    </xf>
    <xf numFmtId="0" fontId="6" fillId="8" borderId="5" xfId="0" applyFont="1" applyFill="1" applyBorder="1" applyAlignment="1">
      <alignment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5" xfId="0" applyNumberFormat="1" applyFont="1" applyFill="1" applyBorder="1" applyAlignment="1">
      <alignment vertical="top" wrapText="1"/>
    </xf>
    <xf numFmtId="0" fontId="6" fillId="0" borderId="7" xfId="0" applyNumberFormat="1" applyFont="1" applyFill="1" applyBorder="1" applyAlignment="1">
      <alignment horizontal="center" vertical="top" wrapText="1"/>
    </xf>
    <xf numFmtId="0" fontId="6" fillId="0" borderId="44" xfId="0" applyNumberFormat="1" applyFont="1" applyFill="1" applyBorder="1" applyAlignment="1">
      <alignment horizontal="center" vertical="top" wrapText="1"/>
    </xf>
    <xf numFmtId="49" fontId="17" fillId="0" borderId="44" xfId="0" applyNumberFormat="1" applyFont="1" applyBorder="1" applyAlignment="1">
      <alignment vertical="top" wrapText="1"/>
    </xf>
    <xf numFmtId="49" fontId="17" fillId="0" borderId="25" xfId="0" applyNumberFormat="1" applyFont="1" applyBorder="1" applyAlignment="1">
      <alignment vertical="top" wrapText="1"/>
    </xf>
    <xf numFmtId="0" fontId="6" fillId="0" borderId="23" xfId="0" applyFont="1" applyFill="1" applyBorder="1" applyAlignment="1">
      <alignment horizontal="center" vertical="top" wrapText="1"/>
    </xf>
    <xf numFmtId="0" fontId="6" fillId="0" borderId="24" xfId="0" applyFont="1" applyFill="1" applyBorder="1" applyAlignment="1">
      <alignment horizontal="center" vertical="top" wrapText="1"/>
    </xf>
    <xf numFmtId="0" fontId="6" fillId="0" borderId="25" xfId="0" applyFont="1" applyFill="1" applyBorder="1" applyAlignment="1">
      <alignment horizontal="center" vertical="top" wrapText="1"/>
    </xf>
    <xf numFmtId="164" fontId="6" fillId="4" borderId="13" xfId="0" applyNumberFormat="1" applyFont="1" applyFill="1" applyBorder="1" applyAlignment="1">
      <alignment horizontal="center" vertical="top"/>
    </xf>
    <xf numFmtId="164" fontId="6" fillId="4" borderId="66" xfId="0" applyNumberFormat="1" applyFont="1" applyFill="1" applyBorder="1" applyAlignment="1">
      <alignment horizontal="center" vertical="top"/>
    </xf>
    <xf numFmtId="0" fontId="9" fillId="0" borderId="14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top" wrapText="1"/>
    </xf>
    <xf numFmtId="164" fontId="14" fillId="3" borderId="3" xfId="0" applyNumberFormat="1" applyFont="1" applyFill="1" applyBorder="1" applyAlignment="1">
      <alignment horizontal="center" vertical="center"/>
    </xf>
    <xf numFmtId="164" fontId="14" fillId="3" borderId="9" xfId="0" applyNumberFormat="1" applyFont="1" applyFill="1" applyBorder="1" applyAlignment="1">
      <alignment horizontal="center" vertical="center"/>
    </xf>
    <xf numFmtId="0" fontId="17" fillId="0" borderId="60" xfId="0" applyNumberFormat="1" applyFont="1" applyBorder="1" applyAlignment="1">
      <alignment horizontal="center" vertical="top"/>
    </xf>
    <xf numFmtId="0" fontId="17" fillId="0" borderId="44" xfId="0" applyNumberFormat="1" applyFont="1" applyBorder="1" applyAlignment="1">
      <alignment vertical="top"/>
    </xf>
    <xf numFmtId="49" fontId="10" fillId="0" borderId="33" xfId="0" applyNumberFormat="1" applyFont="1" applyBorder="1" applyAlignment="1">
      <alignment vertical="top" wrapText="1"/>
    </xf>
    <xf numFmtId="0" fontId="17" fillId="0" borderId="58" xfId="0" applyNumberFormat="1" applyFont="1" applyBorder="1" applyAlignment="1">
      <alignment vertical="top"/>
    </xf>
    <xf numFmtId="0" fontId="17" fillId="8" borderId="13" xfId="0" applyFont="1" applyFill="1" applyBorder="1" applyAlignment="1">
      <alignment horizontal="center" vertical="top" wrapText="1"/>
    </xf>
    <xf numFmtId="164" fontId="17" fillId="8" borderId="12" xfId="0" applyNumberFormat="1" applyFont="1" applyFill="1" applyBorder="1" applyAlignment="1">
      <alignment horizontal="center" vertical="top" wrapText="1"/>
    </xf>
    <xf numFmtId="164" fontId="17" fillId="8" borderId="63" xfId="0" applyNumberFormat="1" applyFont="1" applyFill="1" applyBorder="1" applyAlignment="1">
      <alignment horizontal="center" vertical="top" wrapText="1"/>
    </xf>
    <xf numFmtId="0" fontId="17" fillId="0" borderId="66" xfId="0" applyNumberFormat="1" applyFont="1" applyBorder="1" applyAlignment="1">
      <alignment horizontal="center" vertical="top"/>
    </xf>
    <xf numFmtId="0" fontId="17" fillId="0" borderId="18" xfId="0" applyNumberFormat="1" applyFont="1" applyBorder="1" applyAlignment="1">
      <alignment horizontal="center" vertical="top"/>
    </xf>
    <xf numFmtId="164" fontId="17" fillId="6" borderId="1" xfId="0" applyNumberFormat="1" applyFont="1" applyFill="1" applyBorder="1" applyAlignment="1">
      <alignment horizontal="center" vertical="top" wrapText="1"/>
    </xf>
    <xf numFmtId="164" fontId="6" fillId="6" borderId="54" xfId="0" applyNumberFormat="1" applyFont="1" applyFill="1" applyBorder="1" applyAlignment="1">
      <alignment horizontal="center" vertical="top" wrapText="1"/>
    </xf>
    <xf numFmtId="164" fontId="17" fillId="8" borderId="13" xfId="0" applyNumberFormat="1" applyFont="1" applyFill="1" applyBorder="1" applyAlignment="1">
      <alignment horizontal="center" vertical="top" wrapText="1"/>
    </xf>
    <xf numFmtId="164" fontId="17" fillId="8" borderId="66" xfId="0" applyNumberFormat="1" applyFont="1" applyFill="1" applyBorder="1" applyAlignment="1">
      <alignment horizontal="center" vertical="top" wrapText="1"/>
    </xf>
    <xf numFmtId="0" fontId="6" fillId="0" borderId="32" xfId="0" applyFont="1" applyBorder="1" applyAlignment="1">
      <alignment horizontal="center" vertical="top"/>
    </xf>
    <xf numFmtId="0" fontId="6" fillId="0" borderId="18" xfId="0" applyFont="1" applyBorder="1" applyAlignment="1">
      <alignment horizontal="center" vertical="top"/>
    </xf>
    <xf numFmtId="0" fontId="6" fillId="8" borderId="12" xfId="0" applyFont="1" applyFill="1" applyBorder="1" applyAlignment="1">
      <alignment horizontal="left" vertical="top" wrapText="1"/>
    </xf>
    <xf numFmtId="49" fontId="13" fillId="0" borderId="35" xfId="0" applyNumberFormat="1" applyFont="1" applyBorder="1" applyAlignment="1">
      <alignment vertical="top" wrapText="1"/>
    </xf>
    <xf numFmtId="0" fontId="6" fillId="0" borderId="13" xfId="0" applyFont="1" applyFill="1" applyBorder="1" applyAlignment="1">
      <alignment horizontal="left" vertical="top" wrapText="1"/>
    </xf>
    <xf numFmtId="49" fontId="13" fillId="0" borderId="8" xfId="0" applyNumberFormat="1" applyFont="1" applyBorder="1" applyAlignment="1">
      <alignment vertical="top" wrapText="1"/>
    </xf>
    <xf numFmtId="0" fontId="6" fillId="8" borderId="12" xfId="0" applyFont="1" applyFill="1" applyBorder="1" applyAlignment="1">
      <alignment horizontal="center" vertical="top"/>
    </xf>
    <xf numFmtId="164" fontId="11" fillId="8" borderId="12" xfId="0" applyNumberFormat="1" applyFont="1" applyFill="1" applyBorder="1" applyAlignment="1">
      <alignment horizontal="center" vertical="top" wrapText="1"/>
    </xf>
    <xf numFmtId="164" fontId="11" fillId="8" borderId="63" xfId="0" applyNumberFormat="1" applyFont="1" applyFill="1" applyBorder="1" applyAlignment="1">
      <alignment horizontal="center" vertical="top" wrapText="1"/>
    </xf>
    <xf numFmtId="1" fontId="6" fillId="0" borderId="76" xfId="0" applyNumberFormat="1" applyFont="1" applyFill="1" applyBorder="1" applyAlignment="1">
      <alignment horizontal="center" vertical="top"/>
    </xf>
    <xf numFmtId="1" fontId="6" fillId="0" borderId="18" xfId="0" applyNumberFormat="1" applyFont="1" applyFill="1" applyBorder="1" applyAlignment="1">
      <alignment horizontal="center" vertical="top"/>
    </xf>
    <xf numFmtId="0" fontId="9" fillId="8" borderId="13" xfId="0" applyFont="1" applyFill="1" applyBorder="1" applyAlignment="1">
      <alignment horizontal="center" vertical="top"/>
    </xf>
    <xf numFmtId="164" fontId="14" fillId="8" borderId="13" xfId="0" applyNumberFormat="1" applyFont="1" applyFill="1" applyBorder="1" applyAlignment="1">
      <alignment horizontal="center" vertical="top"/>
    </xf>
    <xf numFmtId="164" fontId="14" fillId="8" borderId="66" xfId="0" applyNumberFormat="1" applyFont="1" applyFill="1" applyBorder="1" applyAlignment="1">
      <alignment horizontal="center" vertical="top"/>
    </xf>
    <xf numFmtId="49" fontId="9" fillId="4" borderId="44" xfId="0" applyNumberFormat="1" applyFont="1" applyFill="1" applyBorder="1" applyAlignment="1">
      <alignment horizontal="center" vertical="top"/>
    </xf>
    <xf numFmtId="49" fontId="9" fillId="0" borderId="0" xfId="0" applyNumberFormat="1" applyFont="1" applyBorder="1" applyAlignment="1">
      <alignment horizontal="center" vertical="top" textRotation="90"/>
    </xf>
    <xf numFmtId="1" fontId="6" fillId="0" borderId="8" xfId="0" applyNumberFormat="1" applyFont="1" applyFill="1" applyBorder="1" applyAlignment="1">
      <alignment horizontal="center" vertical="top"/>
    </xf>
    <xf numFmtId="1" fontId="6" fillId="0" borderId="44" xfId="0" applyNumberFormat="1" applyFont="1" applyFill="1" applyBorder="1" applyAlignment="1">
      <alignment horizontal="center" vertical="top"/>
    </xf>
    <xf numFmtId="49" fontId="9" fillId="2" borderId="68" xfId="0" applyNumberFormat="1" applyFont="1" applyFill="1" applyBorder="1" applyAlignment="1">
      <alignment horizontal="center" vertical="top"/>
    </xf>
    <xf numFmtId="49" fontId="9" fillId="3" borderId="33" xfId="0" applyNumberFormat="1" applyFont="1" applyFill="1" applyBorder="1" applyAlignment="1">
      <alignment horizontal="center" vertical="top"/>
    </xf>
    <xf numFmtId="49" fontId="18" fillId="0" borderId="43" xfId="0" applyNumberFormat="1" applyFont="1" applyBorder="1" applyAlignment="1">
      <alignment vertical="top"/>
    </xf>
    <xf numFmtId="164" fontId="14" fillId="6" borderId="46" xfId="0" applyNumberFormat="1" applyFont="1" applyFill="1" applyBorder="1" applyAlignment="1">
      <alignment horizontal="center" vertical="top"/>
    </xf>
    <xf numFmtId="164" fontId="14" fillId="6" borderId="30" xfId="0" applyNumberFormat="1" applyFont="1" applyFill="1" applyBorder="1" applyAlignment="1">
      <alignment horizontal="center" vertical="top"/>
    </xf>
    <xf numFmtId="164" fontId="14" fillId="6" borderId="55" xfId="0" applyNumberFormat="1" applyFont="1" applyFill="1" applyBorder="1" applyAlignment="1">
      <alignment horizontal="center" vertical="top"/>
    </xf>
    <xf numFmtId="164" fontId="14" fillId="6" borderId="41" xfId="0" applyNumberFormat="1" applyFont="1" applyFill="1" applyBorder="1" applyAlignment="1">
      <alignment horizontal="center" vertical="top"/>
    </xf>
    <xf numFmtId="164" fontId="14" fillId="6" borderId="12" xfId="0" applyNumberFormat="1" applyFont="1" applyFill="1" applyBorder="1" applyAlignment="1">
      <alignment horizontal="center" vertical="top"/>
    </xf>
    <xf numFmtId="164" fontId="14" fillId="6" borderId="29" xfId="0" applyNumberFormat="1" applyFont="1" applyFill="1" applyBorder="1" applyAlignment="1">
      <alignment horizontal="center" vertical="top"/>
    </xf>
    <xf numFmtId="0" fontId="6" fillId="0" borderId="47" xfId="0" applyFont="1" applyFill="1" applyBorder="1" applyAlignment="1">
      <alignment horizontal="left" vertical="top" wrapText="1"/>
    </xf>
    <xf numFmtId="164" fontId="6" fillId="0" borderId="74" xfId="0" applyNumberFormat="1" applyFont="1" applyFill="1" applyBorder="1" applyAlignment="1">
      <alignment horizontal="center" vertical="top"/>
    </xf>
    <xf numFmtId="49" fontId="9" fillId="2" borderId="67" xfId="0" applyNumberFormat="1" applyFont="1" applyFill="1" applyBorder="1" applyAlignment="1">
      <alignment horizontal="center" vertical="top"/>
    </xf>
    <xf numFmtId="49" fontId="9" fillId="3" borderId="1" xfId="0" applyNumberFormat="1" applyFont="1" applyFill="1" applyBorder="1" applyAlignment="1">
      <alignment horizontal="center" vertical="top"/>
    </xf>
    <xf numFmtId="164" fontId="18" fillId="3" borderId="39" xfId="0" applyNumberFormat="1" applyFont="1" applyFill="1" applyBorder="1" applyAlignment="1">
      <alignment horizontal="center" vertical="top"/>
    </xf>
    <xf numFmtId="164" fontId="18" fillId="3" borderId="1" xfId="0" applyNumberFormat="1" applyFont="1" applyFill="1" applyBorder="1" applyAlignment="1">
      <alignment horizontal="center" vertical="top"/>
    </xf>
    <xf numFmtId="164" fontId="18" fillId="3" borderId="37" xfId="0" applyNumberFormat="1" applyFont="1" applyFill="1" applyBorder="1" applyAlignment="1">
      <alignment horizontal="center" vertical="top"/>
    </xf>
    <xf numFmtId="164" fontId="18" fillId="3" borderId="38" xfId="0" applyNumberFormat="1" applyFont="1" applyFill="1" applyBorder="1" applyAlignment="1">
      <alignment horizontal="center" vertical="top"/>
    </xf>
    <xf numFmtId="164" fontId="18" fillId="3" borderId="67" xfId="0" applyNumberFormat="1" applyFont="1" applyFill="1" applyBorder="1" applyAlignment="1">
      <alignment horizontal="center" vertical="top"/>
    </xf>
    <xf numFmtId="49" fontId="17" fillId="8" borderId="6" xfId="0" applyNumberFormat="1" applyFont="1" applyFill="1" applyBorder="1" applyAlignment="1">
      <alignment vertical="top" wrapText="1"/>
    </xf>
    <xf numFmtId="164" fontId="11" fillId="6" borderId="73" xfId="0" applyNumberFormat="1" applyFont="1" applyFill="1" applyBorder="1" applyAlignment="1">
      <alignment horizontal="center" vertical="top"/>
    </xf>
    <xf numFmtId="164" fontId="11" fillId="4" borderId="75" xfId="0" applyNumberFormat="1" applyFont="1" applyFill="1" applyBorder="1" applyAlignment="1">
      <alignment horizontal="center" vertical="top" wrapText="1"/>
    </xf>
    <xf numFmtId="0" fontId="10" fillId="8" borderId="12" xfId="0" applyFont="1" applyFill="1" applyBorder="1" applyAlignment="1">
      <alignment horizontal="left" vertical="top" wrapText="1"/>
    </xf>
    <xf numFmtId="49" fontId="13" fillId="0" borderId="35" xfId="0" applyNumberFormat="1" applyFont="1" applyBorder="1" applyAlignment="1">
      <alignment horizontal="center" vertical="top" wrapText="1"/>
    </xf>
    <xf numFmtId="49" fontId="13" fillId="0" borderId="8" xfId="0" applyNumberFormat="1" applyFont="1" applyBorder="1" applyAlignment="1">
      <alignment horizontal="center" vertical="top" wrapText="1"/>
    </xf>
    <xf numFmtId="0" fontId="6" fillId="0" borderId="34" xfId="0" applyNumberFormat="1" applyFont="1" applyFill="1" applyBorder="1" applyAlignment="1">
      <alignment horizontal="center" vertical="top" wrapText="1"/>
    </xf>
    <xf numFmtId="164" fontId="6" fillId="6" borderId="68" xfId="0" applyNumberFormat="1" applyFont="1" applyFill="1" applyBorder="1" applyAlignment="1">
      <alignment horizontal="center" vertical="top" wrapText="1"/>
    </xf>
    <xf numFmtId="0" fontId="9" fillId="6" borderId="64" xfId="0" applyFont="1" applyFill="1" applyBorder="1" applyAlignment="1">
      <alignment horizontal="right" vertical="top" wrapText="1"/>
    </xf>
    <xf numFmtId="0" fontId="6" fillId="0" borderId="23" xfId="0" applyNumberFormat="1" applyFont="1" applyFill="1" applyBorder="1" applyAlignment="1">
      <alignment horizontal="center" vertical="top" wrapText="1"/>
    </xf>
    <xf numFmtId="0" fontId="6" fillId="4" borderId="25" xfId="0" applyNumberFormat="1" applyFont="1" applyFill="1" applyBorder="1" applyAlignment="1">
      <alignment horizontal="center" vertical="top" wrapText="1"/>
    </xf>
    <xf numFmtId="164" fontId="18" fillId="3" borderId="22" xfId="0" applyNumberFormat="1" applyFont="1" applyFill="1" applyBorder="1" applyAlignment="1">
      <alignment horizontal="center" vertical="top"/>
    </xf>
    <xf numFmtId="49" fontId="9" fillId="0" borderId="0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1" fontId="8" fillId="0" borderId="0" xfId="0" applyNumberFormat="1" applyFont="1" applyAlignment="1">
      <alignment horizontal="center"/>
    </xf>
    <xf numFmtId="49" fontId="9" fillId="2" borderId="7" xfId="0" applyNumberFormat="1" applyFont="1" applyFill="1" applyBorder="1" applyAlignment="1">
      <alignment horizontal="center" vertical="top"/>
    </xf>
    <xf numFmtId="49" fontId="9" fillId="3" borderId="8" xfId="0" applyNumberFormat="1" applyFont="1" applyFill="1" applyBorder="1" applyAlignment="1">
      <alignment horizontal="center" vertical="top"/>
    </xf>
    <xf numFmtId="49" fontId="10" fillId="4" borderId="8" xfId="0" applyNumberFormat="1" applyFont="1" applyFill="1" applyBorder="1" applyAlignment="1">
      <alignment horizontal="center" vertical="top"/>
    </xf>
    <xf numFmtId="49" fontId="9" fillId="2" borderId="34" xfId="0" applyNumberFormat="1" applyFont="1" applyFill="1" applyBorder="1" applyAlignment="1">
      <alignment horizontal="center" vertical="top"/>
    </xf>
    <xf numFmtId="49" fontId="9" fillId="3" borderId="20" xfId="0" applyNumberFormat="1" applyFont="1" applyFill="1" applyBorder="1" applyAlignment="1">
      <alignment horizontal="center" vertical="top"/>
    </xf>
    <xf numFmtId="49" fontId="9" fillId="2" borderId="23" xfId="0" applyNumberFormat="1" applyFont="1" applyFill="1" applyBorder="1" applyAlignment="1">
      <alignment horizontal="center" vertical="top"/>
    </xf>
    <xf numFmtId="49" fontId="9" fillId="3" borderId="24" xfId="0" applyNumberFormat="1" applyFont="1" applyFill="1" applyBorder="1" applyAlignment="1">
      <alignment horizontal="center" vertical="top"/>
    </xf>
    <xf numFmtId="0" fontId="6" fillId="4" borderId="6" xfId="0" applyNumberFormat="1" applyFont="1" applyFill="1" applyBorder="1" applyAlignment="1">
      <alignment horizontal="left" vertical="top" wrapText="1"/>
    </xf>
    <xf numFmtId="49" fontId="10" fillId="4" borderId="24" xfId="0" applyNumberFormat="1" applyFont="1" applyFill="1" applyBorder="1" applyAlignment="1">
      <alignment horizontal="center" vertical="top"/>
    </xf>
    <xf numFmtId="0" fontId="17" fillId="0" borderId="65" xfId="0" applyNumberFormat="1" applyFont="1" applyBorder="1" applyAlignment="1">
      <alignment horizontal="center" vertical="top"/>
    </xf>
    <xf numFmtId="0" fontId="17" fillId="6" borderId="27" xfId="0" applyFont="1" applyFill="1" applyBorder="1" applyAlignment="1">
      <alignment horizontal="center" vertical="top" wrapText="1"/>
    </xf>
    <xf numFmtId="164" fontId="17" fillId="6" borderId="64" xfId="0" applyNumberFormat="1" applyFont="1" applyFill="1" applyBorder="1" applyAlignment="1">
      <alignment horizontal="center" vertical="top" wrapText="1"/>
    </xf>
    <xf numFmtId="164" fontId="17" fillId="6" borderId="26" xfId="0" applyNumberFormat="1" applyFont="1" applyFill="1" applyBorder="1" applyAlignment="1">
      <alignment horizontal="center" vertical="top" wrapText="1"/>
    </xf>
    <xf numFmtId="164" fontId="17" fillId="6" borderId="36" xfId="0" applyNumberFormat="1" applyFont="1" applyFill="1" applyBorder="1" applyAlignment="1">
      <alignment horizontal="center" vertical="top" wrapText="1"/>
    </xf>
    <xf numFmtId="164" fontId="17" fillId="6" borderId="61" xfId="0" applyNumberFormat="1" applyFont="1" applyFill="1" applyBorder="1" applyAlignment="1">
      <alignment horizontal="center" vertical="top" wrapText="1"/>
    </xf>
    <xf numFmtId="0" fontId="6" fillId="4" borderId="26" xfId="0" applyNumberFormat="1" applyFont="1" applyFill="1" applyBorder="1" applyAlignment="1">
      <alignment horizontal="center" vertical="top" wrapText="1"/>
    </xf>
    <xf numFmtId="0" fontId="6" fillId="4" borderId="24" xfId="0" applyNumberFormat="1" applyFont="1" applyFill="1" applyBorder="1" applyAlignment="1">
      <alignment horizontal="center" vertical="top" wrapText="1"/>
    </xf>
    <xf numFmtId="0" fontId="6" fillId="4" borderId="65" xfId="0" applyNumberFormat="1" applyFont="1" applyFill="1" applyBorder="1" applyAlignment="1">
      <alignment horizontal="center" vertical="top" wrapText="1"/>
    </xf>
    <xf numFmtId="0" fontId="10" fillId="8" borderId="47" xfId="0" applyFont="1" applyFill="1" applyBorder="1" applyAlignment="1">
      <alignment horizontal="left" vertical="top" wrapText="1"/>
    </xf>
    <xf numFmtId="49" fontId="17" fillId="0" borderId="14" xfId="0" applyNumberFormat="1" applyFont="1" applyBorder="1" applyAlignment="1">
      <alignment horizontal="center" vertical="top" wrapText="1"/>
    </xf>
    <xf numFmtId="49" fontId="9" fillId="0" borderId="20" xfId="0" applyNumberFormat="1" applyFont="1" applyBorder="1" applyAlignment="1">
      <alignment horizontal="center" vertical="top"/>
    </xf>
    <xf numFmtId="49" fontId="9" fillId="2" borderId="23" xfId="0" applyNumberFormat="1" applyFont="1" applyFill="1" applyBorder="1" applyAlignment="1">
      <alignment vertical="top"/>
    </xf>
    <xf numFmtId="49" fontId="9" fillId="3" borderId="24" xfId="0" applyNumberFormat="1" applyFont="1" applyFill="1" applyBorder="1" applyAlignment="1">
      <alignment vertical="top"/>
    </xf>
    <xf numFmtId="0" fontId="6" fillId="4" borderId="5" xfId="0" applyNumberFormat="1" applyFont="1" applyFill="1" applyBorder="1" applyAlignment="1">
      <alignment vertical="top" wrapText="1"/>
    </xf>
    <xf numFmtId="0" fontId="6" fillId="4" borderId="44" xfId="0" applyNumberFormat="1" applyFont="1" applyFill="1" applyBorder="1" applyAlignment="1">
      <alignment horizontal="center" vertical="top" wrapText="1"/>
    </xf>
    <xf numFmtId="49" fontId="9" fillId="0" borderId="21" xfId="0" applyNumberFormat="1" applyFont="1" applyBorder="1" applyAlignment="1">
      <alignment horizontal="center" vertical="top"/>
    </xf>
    <xf numFmtId="0" fontId="10" fillId="4" borderId="36" xfId="0" applyFont="1" applyFill="1" applyBorder="1" applyAlignment="1">
      <alignment vertical="top" wrapText="1"/>
    </xf>
    <xf numFmtId="0" fontId="6" fillId="0" borderId="37" xfId="0" applyFont="1" applyBorder="1" applyAlignment="1">
      <alignment vertical="top"/>
    </xf>
    <xf numFmtId="49" fontId="6" fillId="0" borderId="1" xfId="0" applyNumberFormat="1" applyFont="1" applyBorder="1" applyAlignment="1">
      <alignment vertical="top"/>
    </xf>
    <xf numFmtId="49" fontId="17" fillId="0" borderId="61" xfId="0" applyNumberFormat="1" applyFont="1" applyBorder="1" applyAlignment="1">
      <alignment horizontal="center" vertical="top" wrapText="1"/>
    </xf>
    <xf numFmtId="0" fontId="10" fillId="0" borderId="39" xfId="0" applyFont="1" applyFill="1" applyBorder="1" applyAlignment="1">
      <alignment horizontal="center" vertical="top" wrapText="1"/>
    </xf>
    <xf numFmtId="164" fontId="6" fillId="6" borderId="67" xfId="0" applyNumberFormat="1" applyFont="1" applyFill="1" applyBorder="1" applyAlignment="1">
      <alignment horizontal="center" vertical="top" wrapText="1"/>
    </xf>
    <xf numFmtId="164" fontId="6" fillId="6" borderId="69" xfId="0" applyNumberFormat="1" applyFont="1" applyFill="1" applyBorder="1" applyAlignment="1">
      <alignment horizontal="center" vertical="top" wrapText="1"/>
    </xf>
    <xf numFmtId="164" fontId="6" fillId="6" borderId="1" xfId="0" applyNumberFormat="1" applyFont="1" applyFill="1" applyBorder="1" applyAlignment="1">
      <alignment horizontal="center" vertical="top" wrapText="1"/>
    </xf>
    <xf numFmtId="164" fontId="6" fillId="6" borderId="38" xfId="0" applyNumberFormat="1" applyFont="1" applyFill="1" applyBorder="1" applyAlignment="1">
      <alignment horizontal="center" vertical="top" wrapText="1"/>
    </xf>
    <xf numFmtId="164" fontId="6" fillId="4" borderId="39" xfId="0" applyNumberFormat="1" applyFont="1" applyFill="1" applyBorder="1" applyAlignment="1">
      <alignment horizontal="center" vertical="top" wrapText="1"/>
    </xf>
    <xf numFmtId="164" fontId="6" fillId="4" borderId="36" xfId="0" applyNumberFormat="1" applyFont="1" applyFill="1" applyBorder="1" applyAlignment="1">
      <alignment horizontal="center" vertical="top" wrapText="1"/>
    </xf>
    <xf numFmtId="0" fontId="6" fillId="4" borderId="36" xfId="0" applyNumberFormat="1" applyFont="1" applyFill="1" applyBorder="1" applyAlignment="1">
      <alignment vertical="top" wrapText="1"/>
    </xf>
    <xf numFmtId="0" fontId="6" fillId="0" borderId="67" xfId="0" applyNumberFormat="1" applyFont="1" applyFill="1" applyBorder="1" applyAlignment="1">
      <alignment horizontal="center" vertical="top" wrapText="1"/>
    </xf>
    <xf numFmtId="0" fontId="6" fillId="0" borderId="1" xfId="0" applyNumberFormat="1" applyFont="1" applyFill="1" applyBorder="1" applyAlignment="1">
      <alignment horizontal="center" vertical="top" wrapText="1"/>
    </xf>
    <xf numFmtId="0" fontId="6" fillId="4" borderId="38" xfId="0" applyNumberFormat="1" applyFont="1" applyFill="1" applyBorder="1" applyAlignment="1">
      <alignment horizontal="center" vertical="top" wrapText="1"/>
    </xf>
    <xf numFmtId="49" fontId="18" fillId="0" borderId="50" xfId="0" applyNumberFormat="1" applyFont="1" applyBorder="1" applyAlignment="1">
      <alignment horizontal="center" vertical="top"/>
    </xf>
    <xf numFmtId="49" fontId="18" fillId="0" borderId="43" xfId="0" applyNumberFormat="1" applyFont="1" applyBorder="1" applyAlignment="1">
      <alignment horizontal="center" vertical="top"/>
    </xf>
    <xf numFmtId="0" fontId="6" fillId="8" borderId="13" xfId="0" applyFont="1" applyFill="1" applyBorder="1" applyAlignment="1">
      <alignment horizontal="left" vertical="top" wrapText="1"/>
    </xf>
    <xf numFmtId="0" fontId="6" fillId="8" borderId="47" xfId="0" applyFont="1" applyFill="1" applyBorder="1" applyAlignment="1">
      <alignment horizontal="left" vertical="top" wrapText="1"/>
    </xf>
    <xf numFmtId="0" fontId="6" fillId="0" borderId="40" xfId="0" applyFont="1" applyBorder="1" applyAlignment="1">
      <alignment horizontal="left" vertical="top" wrapText="1"/>
    </xf>
    <xf numFmtId="0" fontId="6" fillId="0" borderId="30" xfId="0" applyFont="1" applyBorder="1" applyAlignment="1">
      <alignment horizontal="left" vertical="top" wrapText="1"/>
    </xf>
    <xf numFmtId="0" fontId="6" fillId="0" borderId="41" xfId="0" applyFont="1" applyBorder="1" applyAlignment="1">
      <alignment horizontal="left" vertical="top" wrapText="1"/>
    </xf>
    <xf numFmtId="0" fontId="6" fillId="0" borderId="68" xfId="0" applyFont="1" applyBorder="1" applyAlignment="1">
      <alignment horizontal="left" vertical="top" wrapText="1"/>
    </xf>
    <xf numFmtId="0" fontId="6" fillId="0" borderId="33" xfId="0" applyFont="1" applyBorder="1" applyAlignment="1">
      <alignment horizontal="left" vertical="top" wrapText="1"/>
    </xf>
    <xf numFmtId="0" fontId="6" fillId="0" borderId="58" xfId="0" applyFont="1" applyBorder="1" applyAlignment="1">
      <alignment horizontal="left" vertical="top" wrapText="1"/>
    </xf>
    <xf numFmtId="0" fontId="9" fillId="5" borderId="2" xfId="0" applyFont="1" applyFill="1" applyBorder="1" applyAlignment="1">
      <alignment horizontal="right" vertical="top" wrapText="1"/>
    </xf>
    <xf numFmtId="0" fontId="9" fillId="5" borderId="3" xfId="0" applyFont="1" applyFill="1" applyBorder="1" applyAlignment="1">
      <alignment horizontal="right" vertical="top" wrapText="1"/>
    </xf>
    <xf numFmtId="0" fontId="9" fillId="5" borderId="22" xfId="0" applyFont="1" applyFill="1" applyBorder="1" applyAlignment="1">
      <alignment horizontal="right" vertical="top" wrapText="1"/>
    </xf>
    <xf numFmtId="0" fontId="9" fillId="0" borderId="34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60" xfId="0" applyFont="1" applyBorder="1" applyAlignment="1">
      <alignment horizontal="center" vertical="center" wrapText="1"/>
    </xf>
    <xf numFmtId="0" fontId="6" fillId="0" borderId="42" xfId="0" applyFont="1" applyFill="1" applyBorder="1" applyAlignment="1">
      <alignment horizontal="left" vertical="top" wrapText="1"/>
    </xf>
    <xf numFmtId="0" fontId="6" fillId="0" borderId="35" xfId="0" applyFont="1" applyFill="1" applyBorder="1" applyAlignment="1">
      <alignment horizontal="left" vertical="top" wrapText="1"/>
    </xf>
    <xf numFmtId="0" fontId="6" fillId="0" borderId="59" xfId="0" applyFont="1" applyFill="1" applyBorder="1" applyAlignment="1">
      <alignment horizontal="left" vertical="top" wrapText="1"/>
    </xf>
    <xf numFmtId="0" fontId="6" fillId="4" borderId="68" xfId="0" applyFont="1" applyFill="1" applyBorder="1" applyAlignment="1">
      <alignment horizontal="left" vertical="top" wrapText="1"/>
    </xf>
    <xf numFmtId="0" fontId="6" fillId="4" borderId="33" xfId="0" applyFont="1" applyFill="1" applyBorder="1" applyAlignment="1">
      <alignment horizontal="left" vertical="top" wrapText="1"/>
    </xf>
    <xf numFmtId="0" fontId="6" fillId="4" borderId="58" xfId="0" applyFont="1" applyFill="1" applyBorder="1" applyAlignment="1">
      <alignment horizontal="left" vertical="top" wrapText="1"/>
    </xf>
    <xf numFmtId="49" fontId="9" fillId="3" borderId="53" xfId="0" applyNumberFormat="1" applyFont="1" applyFill="1" applyBorder="1" applyAlignment="1">
      <alignment horizontal="right" vertical="top"/>
    </xf>
    <xf numFmtId="49" fontId="9" fillId="3" borderId="37" xfId="0" applyNumberFormat="1" applyFont="1" applyFill="1" applyBorder="1" applyAlignment="1">
      <alignment horizontal="right" vertical="top"/>
    </xf>
    <xf numFmtId="49" fontId="9" fillId="3" borderId="61" xfId="0" applyNumberFormat="1" applyFont="1" applyFill="1" applyBorder="1" applyAlignment="1">
      <alignment horizontal="right" vertical="top"/>
    </xf>
    <xf numFmtId="49" fontId="9" fillId="0" borderId="42" xfId="0" applyNumberFormat="1" applyFont="1" applyBorder="1" applyAlignment="1">
      <alignment horizontal="center" vertical="top" textRotation="90"/>
    </xf>
    <xf numFmtId="49" fontId="9" fillId="0" borderId="7" xfId="0" applyNumberFormat="1" applyFont="1" applyBorder="1" applyAlignment="1">
      <alignment horizontal="center" vertical="top" textRotation="90"/>
    </xf>
    <xf numFmtId="0" fontId="6" fillId="0" borderId="42" xfId="0" applyFont="1" applyBorder="1" applyAlignment="1">
      <alignment horizontal="left" vertical="top" wrapText="1"/>
    </xf>
    <xf numFmtId="0" fontId="6" fillId="0" borderId="35" xfId="0" applyFont="1" applyBorder="1" applyAlignment="1">
      <alignment horizontal="left" vertical="top" wrapText="1"/>
    </xf>
    <xf numFmtId="0" fontId="6" fillId="0" borderId="59" xfId="0" applyFont="1" applyBorder="1" applyAlignment="1">
      <alignment horizontal="left" vertical="top" wrapText="1"/>
    </xf>
    <xf numFmtId="0" fontId="9" fillId="6" borderId="2" xfId="0" applyFont="1" applyFill="1" applyBorder="1" applyAlignment="1">
      <alignment horizontal="right" vertical="top" wrapText="1"/>
    </xf>
    <xf numFmtId="0" fontId="9" fillId="6" borderId="3" xfId="0" applyFont="1" applyFill="1" applyBorder="1" applyAlignment="1">
      <alignment horizontal="right" vertical="top" wrapText="1"/>
    </xf>
    <xf numFmtId="0" fontId="9" fillId="6" borderId="22" xfId="0" applyFont="1" applyFill="1" applyBorder="1" applyAlignment="1">
      <alignment horizontal="right" vertical="top" wrapText="1"/>
    </xf>
    <xf numFmtId="0" fontId="6" fillId="4" borderId="5" xfId="0" applyNumberFormat="1" applyFont="1" applyFill="1" applyBorder="1" applyAlignment="1">
      <alignment horizontal="left" vertical="top" wrapText="1"/>
    </xf>
    <xf numFmtId="164" fontId="17" fillId="6" borderId="9" xfId="0" applyNumberFormat="1" applyFont="1" applyFill="1" applyBorder="1" applyAlignment="1">
      <alignment horizontal="center" vertical="top" wrapText="1"/>
    </xf>
    <xf numFmtId="164" fontId="17" fillId="6" borderId="78" xfId="0" applyNumberFormat="1" applyFont="1" applyFill="1" applyBorder="1" applyAlignment="1">
      <alignment horizontal="center" vertical="top" wrapText="1"/>
    </xf>
    <xf numFmtId="164" fontId="18" fillId="4" borderId="0" xfId="0" applyNumberFormat="1" applyFont="1" applyFill="1" applyBorder="1" applyAlignment="1">
      <alignment horizontal="center" vertical="top" wrapText="1"/>
    </xf>
    <xf numFmtId="164" fontId="10" fillId="0" borderId="70" xfId="0" applyNumberFormat="1" applyFont="1" applyBorder="1" applyAlignment="1">
      <alignment horizontal="center" vertical="top" wrapText="1"/>
    </xf>
    <xf numFmtId="164" fontId="10" fillId="0" borderId="75" xfId="0" applyNumberFormat="1" applyFont="1" applyBorder="1" applyAlignment="1">
      <alignment horizontal="center" vertical="top" wrapText="1"/>
    </xf>
    <xf numFmtId="164" fontId="15" fillId="4" borderId="0" xfId="0" applyNumberFormat="1" applyFont="1" applyFill="1" applyBorder="1" applyAlignment="1">
      <alignment horizontal="center" vertical="top" wrapText="1"/>
    </xf>
    <xf numFmtId="164" fontId="10" fillId="0" borderId="55" xfId="0" applyNumberFormat="1" applyFont="1" applyBorder="1" applyAlignment="1">
      <alignment horizontal="center" vertical="top" wrapText="1"/>
    </xf>
    <xf numFmtId="164" fontId="10" fillId="0" borderId="63" xfId="0" applyNumberFormat="1" applyFont="1" applyBorder="1" applyAlignment="1">
      <alignment horizontal="center" vertical="top" wrapText="1"/>
    </xf>
    <xf numFmtId="164" fontId="10" fillId="0" borderId="37" xfId="0" applyNumberFormat="1" applyFont="1" applyFill="1" applyBorder="1" applyAlignment="1">
      <alignment horizontal="center" vertical="top" wrapText="1"/>
    </xf>
    <xf numFmtId="164" fontId="10" fillId="0" borderId="61" xfId="0" applyNumberFormat="1" applyFont="1" applyFill="1" applyBorder="1" applyAlignment="1">
      <alignment horizontal="center" vertical="top" wrapText="1"/>
    </xf>
    <xf numFmtId="164" fontId="17" fillId="5" borderId="9" xfId="0" applyNumberFormat="1" applyFont="1" applyFill="1" applyBorder="1" applyAlignment="1">
      <alignment horizontal="center" vertical="top" wrapText="1"/>
    </xf>
    <xf numFmtId="164" fontId="17" fillId="5" borderId="78" xfId="0" applyNumberFormat="1" applyFont="1" applyFill="1" applyBorder="1" applyAlignment="1">
      <alignment horizontal="center" vertical="top" wrapText="1"/>
    </xf>
    <xf numFmtId="0" fontId="19" fillId="0" borderId="14" xfId="0" applyNumberFormat="1" applyFont="1" applyBorder="1" applyAlignment="1">
      <alignment vertical="top" wrapText="1"/>
    </xf>
    <xf numFmtId="49" fontId="20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top" wrapText="1"/>
    </xf>
    <xf numFmtId="0" fontId="10" fillId="0" borderId="26" xfId="0" applyFont="1" applyBorder="1" applyAlignment="1">
      <alignment horizontal="right" vertical="top" wrapText="1"/>
    </xf>
    <xf numFmtId="0" fontId="10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 vertical="center" wrapText="1"/>
    </xf>
    <xf numFmtId="0" fontId="9" fillId="0" borderId="78" xfId="0" applyFont="1" applyBorder="1" applyAlignment="1">
      <alignment horizontal="center" vertical="center" wrapText="1"/>
    </xf>
    <xf numFmtId="165" fontId="17" fillId="4" borderId="0" xfId="0" applyNumberFormat="1" applyFont="1" applyFill="1" applyBorder="1" applyAlignment="1">
      <alignment horizontal="center" vertical="center" wrapText="1"/>
    </xf>
    <xf numFmtId="49" fontId="17" fillId="0" borderId="0" xfId="0" applyNumberFormat="1" applyFont="1" applyBorder="1" applyAlignment="1">
      <alignment horizontal="center" vertical="top" wrapText="1"/>
    </xf>
    <xf numFmtId="49" fontId="17" fillId="0" borderId="26" xfId="0" applyNumberFormat="1" applyFont="1" applyBorder="1" applyAlignment="1">
      <alignment horizontal="center" vertical="top" wrapText="1"/>
    </xf>
    <xf numFmtId="49" fontId="6" fillId="0" borderId="8" xfId="0" applyNumberFormat="1" applyFont="1" applyBorder="1" applyAlignment="1">
      <alignment horizontal="center" vertical="top"/>
    </xf>
    <xf numFmtId="49" fontId="6" fillId="0" borderId="24" xfId="0" applyNumberFormat="1" applyFont="1" applyBorder="1" applyAlignment="1">
      <alignment horizontal="center" vertical="top"/>
    </xf>
    <xf numFmtId="2" fontId="9" fillId="5" borderId="19" xfId="0" applyNumberFormat="1" applyFont="1" applyFill="1" applyBorder="1" applyAlignment="1">
      <alignment horizontal="right" vertical="center"/>
    </xf>
    <xf numFmtId="2" fontId="9" fillId="5" borderId="9" xfId="0" applyNumberFormat="1" applyFont="1" applyFill="1" applyBorder="1" applyAlignment="1">
      <alignment horizontal="right" vertical="center"/>
    </xf>
    <xf numFmtId="164" fontId="11" fillId="5" borderId="11" xfId="0" applyNumberFormat="1" applyFont="1" applyFill="1" applyBorder="1" applyAlignment="1">
      <alignment horizontal="center" vertical="center" wrapText="1"/>
    </xf>
    <xf numFmtId="164" fontId="11" fillId="5" borderId="9" xfId="0" applyNumberFormat="1" applyFont="1" applyFill="1" applyBorder="1" applyAlignment="1">
      <alignment horizontal="center" vertical="center" wrapText="1"/>
    </xf>
    <xf numFmtId="164" fontId="11" fillId="5" borderId="78" xfId="0" applyNumberFormat="1" applyFont="1" applyFill="1" applyBorder="1" applyAlignment="1">
      <alignment horizontal="center" vertical="center" wrapText="1"/>
    </xf>
    <xf numFmtId="49" fontId="9" fillId="3" borderId="9" xfId="0" applyNumberFormat="1" applyFont="1" applyFill="1" applyBorder="1" applyAlignment="1">
      <alignment horizontal="right" vertical="top"/>
    </xf>
    <xf numFmtId="164" fontId="15" fillId="3" borderId="11" xfId="0" applyNumberFormat="1" applyFont="1" applyFill="1" applyBorder="1" applyAlignment="1">
      <alignment horizontal="center" vertical="top"/>
    </xf>
    <xf numFmtId="164" fontId="15" fillId="3" borderId="9" xfId="0" applyNumberFormat="1" applyFont="1" applyFill="1" applyBorder="1" applyAlignment="1">
      <alignment horizontal="center" vertical="top"/>
    </xf>
    <xf numFmtId="164" fontId="15" fillId="3" borderId="78" xfId="0" applyNumberFormat="1" applyFont="1" applyFill="1" applyBorder="1" applyAlignment="1">
      <alignment horizontal="center" vertical="top"/>
    </xf>
    <xf numFmtId="49" fontId="9" fillId="2" borderId="26" xfId="0" applyNumberFormat="1" applyFont="1" applyFill="1" applyBorder="1" applyAlignment="1">
      <alignment horizontal="right" vertical="top"/>
    </xf>
    <xf numFmtId="164" fontId="6" fillId="2" borderId="11" xfId="0" applyNumberFormat="1" applyFont="1" applyFill="1" applyBorder="1" applyAlignment="1">
      <alignment horizontal="center" vertical="top"/>
    </xf>
    <xf numFmtId="164" fontId="6" fillId="2" borderId="9" xfId="0" applyNumberFormat="1" applyFont="1" applyFill="1" applyBorder="1" applyAlignment="1">
      <alignment horizontal="center" vertical="top"/>
    </xf>
    <xf numFmtId="164" fontId="6" fillId="2" borderId="78" xfId="0" applyNumberFormat="1" applyFont="1" applyFill="1" applyBorder="1" applyAlignment="1">
      <alignment horizontal="center" vertical="top"/>
    </xf>
    <xf numFmtId="164" fontId="15" fillId="3" borderId="39" xfId="0" applyNumberFormat="1" applyFont="1" applyFill="1" applyBorder="1" applyAlignment="1">
      <alignment horizontal="center" vertical="top"/>
    </xf>
    <xf numFmtId="164" fontId="15" fillId="3" borderId="37" xfId="0" applyNumberFormat="1" applyFont="1" applyFill="1" applyBorder="1" applyAlignment="1">
      <alignment horizontal="center" vertical="top"/>
    </xf>
    <xf numFmtId="164" fontId="15" fillId="3" borderId="61" xfId="0" applyNumberFormat="1" applyFont="1" applyFill="1" applyBorder="1" applyAlignment="1">
      <alignment horizontal="center" vertical="top"/>
    </xf>
    <xf numFmtId="49" fontId="9" fillId="3" borderId="11" xfId="0" applyNumberFormat="1" applyFont="1" applyFill="1" applyBorder="1" applyAlignment="1">
      <alignment horizontal="left" vertical="top"/>
    </xf>
    <xf numFmtId="49" fontId="9" fillId="3" borderId="9" xfId="0" applyNumberFormat="1" applyFont="1" applyFill="1" applyBorder="1" applyAlignment="1">
      <alignment horizontal="left" vertical="top"/>
    </xf>
    <xf numFmtId="49" fontId="9" fillId="3" borderId="78" xfId="0" applyNumberFormat="1" applyFont="1" applyFill="1" applyBorder="1" applyAlignment="1">
      <alignment horizontal="left" vertical="top"/>
    </xf>
    <xf numFmtId="49" fontId="17" fillId="0" borderId="14" xfId="0" applyNumberFormat="1" applyFont="1" applyBorder="1" applyAlignment="1">
      <alignment horizontal="center" vertical="top" wrapText="1"/>
    </xf>
    <xf numFmtId="49" fontId="9" fillId="4" borderId="8" xfId="0" applyNumberFormat="1" applyFont="1" applyFill="1" applyBorder="1" applyAlignment="1">
      <alignment horizontal="center" vertical="top"/>
    </xf>
    <xf numFmtId="49" fontId="9" fillId="4" borderId="24" xfId="0" applyNumberFormat="1" applyFont="1" applyFill="1" applyBorder="1" applyAlignment="1">
      <alignment horizontal="center" vertical="top"/>
    </xf>
    <xf numFmtId="0" fontId="10" fillId="8" borderId="13" xfId="0" applyFont="1" applyFill="1" applyBorder="1" applyAlignment="1">
      <alignment horizontal="left" vertical="top" wrapText="1"/>
    </xf>
    <xf numFmtId="0" fontId="10" fillId="8" borderId="27" xfId="0" applyFont="1" applyFill="1" applyBorder="1" applyAlignment="1">
      <alignment horizontal="left" vertical="top" wrapText="1"/>
    </xf>
    <xf numFmtId="49" fontId="13" fillId="0" borderId="8" xfId="0" applyNumberFormat="1" applyFont="1" applyBorder="1" applyAlignment="1">
      <alignment horizontal="center" vertical="top" wrapText="1"/>
    </xf>
    <xf numFmtId="49" fontId="13" fillId="0" borderId="24" xfId="0" applyNumberFormat="1" applyFont="1" applyBorder="1" applyAlignment="1">
      <alignment horizontal="center" vertical="top" wrapText="1"/>
    </xf>
    <xf numFmtId="49" fontId="17" fillId="0" borderId="0" xfId="0" applyNumberFormat="1" applyFont="1" applyBorder="1" applyAlignment="1">
      <alignment horizontal="center" vertical="top"/>
    </xf>
    <xf numFmtId="49" fontId="17" fillId="0" borderId="26" xfId="0" applyNumberFormat="1" applyFont="1" applyBorder="1" applyAlignment="1">
      <alignment horizontal="center" vertical="top"/>
    </xf>
    <xf numFmtId="49" fontId="9" fillId="2" borderId="16" xfId="0" applyNumberFormat="1" applyFont="1" applyFill="1" applyBorder="1" applyAlignment="1">
      <alignment horizontal="center" vertical="top"/>
    </xf>
    <xf numFmtId="49" fontId="9" fillId="2" borderId="7" xfId="0" applyNumberFormat="1" applyFont="1" applyFill="1" applyBorder="1" applyAlignment="1">
      <alignment horizontal="center" vertical="top"/>
    </xf>
    <xf numFmtId="49" fontId="9" fillId="2" borderId="67" xfId="0" applyNumberFormat="1" applyFont="1" applyFill="1" applyBorder="1" applyAlignment="1">
      <alignment horizontal="center" vertical="top"/>
    </xf>
    <xf numFmtId="49" fontId="9" fillId="3" borderId="17" xfId="0" applyNumberFormat="1" applyFont="1" applyFill="1" applyBorder="1" applyAlignment="1">
      <alignment horizontal="center" vertical="top"/>
    </xf>
    <xf numFmtId="49" fontId="9" fillId="3" borderId="8" xfId="0" applyNumberFormat="1" applyFont="1" applyFill="1" applyBorder="1" applyAlignment="1">
      <alignment horizontal="center" vertical="top"/>
    </xf>
    <xf numFmtId="49" fontId="9" fillId="3" borderId="1" xfId="0" applyNumberFormat="1" applyFont="1" applyFill="1" applyBorder="1" applyAlignment="1">
      <alignment horizontal="center" vertical="top"/>
    </xf>
    <xf numFmtId="49" fontId="9" fillId="0" borderId="20" xfId="0" applyNumberFormat="1" applyFont="1" applyBorder="1" applyAlignment="1">
      <alignment horizontal="center" vertical="top"/>
    </xf>
    <xf numFmtId="49" fontId="9" fillId="0" borderId="8" xfId="0" applyNumberFormat="1" applyFont="1" applyBorder="1" applyAlignment="1">
      <alignment horizontal="center" vertical="top"/>
    </xf>
    <xf numFmtId="49" fontId="9" fillId="0" borderId="24" xfId="0" applyNumberFormat="1" applyFont="1" applyBorder="1" applyAlignment="1">
      <alignment horizontal="center" vertical="top"/>
    </xf>
    <xf numFmtId="0" fontId="6" fillId="0" borderId="6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27" xfId="0" applyFont="1" applyBorder="1" applyAlignment="1">
      <alignment horizontal="left" vertical="top" wrapText="1"/>
    </xf>
    <xf numFmtId="49" fontId="9" fillId="0" borderId="14" xfId="0" applyNumberFormat="1" applyFont="1" applyBorder="1" applyAlignment="1">
      <alignment horizontal="center" vertical="center" textRotation="90"/>
    </xf>
    <xf numFmtId="49" fontId="9" fillId="0" borderId="0" xfId="0" applyNumberFormat="1" applyFont="1" applyBorder="1" applyAlignment="1">
      <alignment horizontal="center" vertical="center" textRotation="90"/>
    </xf>
    <xf numFmtId="49" fontId="9" fillId="0" borderId="26" xfId="0" applyNumberFormat="1" applyFont="1" applyBorder="1" applyAlignment="1">
      <alignment horizontal="center" vertical="center" textRotation="90"/>
    </xf>
    <xf numFmtId="49" fontId="6" fillId="0" borderId="20" xfId="0" applyNumberFormat="1" applyFont="1" applyBorder="1" applyAlignment="1">
      <alignment horizontal="center" vertical="top" wrapText="1"/>
    </xf>
    <xf numFmtId="49" fontId="6" fillId="0" borderId="8" xfId="0" applyNumberFormat="1" applyFont="1" applyBorder="1" applyAlignment="1">
      <alignment horizontal="center" vertical="top" wrapText="1"/>
    </xf>
    <xf numFmtId="49" fontId="6" fillId="0" borderId="24" xfId="0" applyNumberFormat="1" applyFont="1" applyBorder="1" applyAlignment="1">
      <alignment horizontal="center" vertical="top" wrapText="1"/>
    </xf>
    <xf numFmtId="1" fontId="13" fillId="0" borderId="42" xfId="0" applyNumberFormat="1" applyFont="1" applyFill="1" applyBorder="1" applyAlignment="1">
      <alignment horizontal="center" vertical="top"/>
    </xf>
    <xf numFmtId="1" fontId="13" fillId="0" borderId="23" xfId="0" applyNumberFormat="1" applyFont="1" applyFill="1" applyBorder="1" applyAlignment="1">
      <alignment horizontal="center" vertical="top"/>
    </xf>
    <xf numFmtId="1" fontId="13" fillId="0" borderId="35" xfId="0" applyNumberFormat="1" applyFont="1" applyFill="1" applyBorder="1" applyAlignment="1">
      <alignment horizontal="center" vertical="top"/>
    </xf>
    <xf numFmtId="1" fontId="13" fillId="0" borderId="24" xfId="0" applyNumberFormat="1" applyFont="1" applyFill="1" applyBorder="1" applyAlignment="1">
      <alignment horizontal="center" vertical="top"/>
    </xf>
    <xf numFmtId="1" fontId="13" fillId="0" borderId="59" xfId="0" applyNumberFormat="1" applyFont="1" applyFill="1" applyBorder="1" applyAlignment="1">
      <alignment horizontal="center" vertical="top"/>
    </xf>
    <xf numFmtId="1" fontId="13" fillId="0" borderId="25" xfId="0" applyNumberFormat="1" applyFont="1" applyFill="1" applyBorder="1" applyAlignment="1">
      <alignment horizontal="center" vertical="top"/>
    </xf>
    <xf numFmtId="0" fontId="11" fillId="0" borderId="51" xfId="0" applyFont="1" applyFill="1" applyBorder="1" applyAlignment="1">
      <alignment horizontal="left" vertical="top" wrapText="1"/>
    </xf>
    <xf numFmtId="0" fontId="11" fillId="0" borderId="64" xfId="0" applyFont="1" applyFill="1" applyBorder="1" applyAlignment="1">
      <alignment horizontal="left" vertical="top" wrapText="1"/>
    </xf>
    <xf numFmtId="0" fontId="10" fillId="4" borderId="5" xfId="0" applyFont="1" applyFill="1" applyBorder="1" applyAlignment="1">
      <alignment horizontal="left" vertical="top" wrapText="1"/>
    </xf>
    <xf numFmtId="0" fontId="10" fillId="4" borderId="27" xfId="0" applyFont="1" applyFill="1" applyBorder="1" applyAlignment="1">
      <alignment horizontal="left" vertical="top" wrapText="1"/>
    </xf>
    <xf numFmtId="0" fontId="6" fillId="0" borderId="0" xfId="0" applyFont="1" applyBorder="1" applyAlignment="1">
      <alignment horizontal="center" vertical="top"/>
    </xf>
    <xf numFmtId="0" fontId="6" fillId="0" borderId="26" xfId="0" applyFont="1" applyBorder="1" applyAlignment="1">
      <alignment horizontal="center" vertical="top"/>
    </xf>
    <xf numFmtId="49" fontId="9" fillId="4" borderId="44" xfId="0" applyNumberFormat="1" applyFont="1" applyFill="1" applyBorder="1" applyAlignment="1">
      <alignment horizontal="center" vertical="top"/>
    </xf>
    <xf numFmtId="1" fontId="13" fillId="0" borderId="20" xfId="0" applyNumberFormat="1" applyFont="1" applyFill="1" applyBorder="1" applyAlignment="1">
      <alignment horizontal="center" vertical="top"/>
    </xf>
    <xf numFmtId="1" fontId="13" fillId="0" borderId="60" xfId="0" applyNumberFormat="1" applyFont="1" applyFill="1" applyBorder="1" applyAlignment="1">
      <alignment horizontal="center" vertical="top"/>
    </xf>
    <xf numFmtId="0" fontId="10" fillId="8" borderId="5" xfId="0" applyFont="1" applyFill="1" applyBorder="1" applyAlignment="1">
      <alignment horizontal="left" vertical="top" wrapText="1"/>
    </xf>
    <xf numFmtId="0" fontId="10" fillId="8" borderId="47" xfId="0" applyFont="1" applyFill="1" applyBorder="1" applyAlignment="1">
      <alignment horizontal="left" vertical="top" wrapText="1"/>
    </xf>
    <xf numFmtId="0" fontId="17" fillId="0" borderId="32" xfId="0" applyFont="1" applyFill="1" applyBorder="1" applyAlignment="1">
      <alignment horizontal="center" vertical="top" wrapText="1"/>
    </xf>
    <xf numFmtId="0" fontId="17" fillId="0" borderId="0" xfId="0" applyNumberFormat="1" applyFont="1" applyBorder="1" applyAlignment="1">
      <alignment horizontal="center" vertical="top"/>
    </xf>
    <xf numFmtId="0" fontId="9" fillId="0" borderId="42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49" fontId="9" fillId="3" borderId="78" xfId="0" applyNumberFormat="1" applyFont="1" applyFill="1" applyBorder="1" applyAlignment="1">
      <alignment horizontal="right" vertical="top"/>
    </xf>
    <xf numFmtId="164" fontId="6" fillId="3" borderId="11" xfId="0" applyNumberFormat="1" applyFont="1" applyFill="1" applyBorder="1" applyAlignment="1">
      <alignment horizontal="center" vertical="center"/>
    </xf>
    <xf numFmtId="164" fontId="6" fillId="3" borderId="9" xfId="0" applyNumberFormat="1" applyFont="1" applyFill="1" applyBorder="1" applyAlignment="1">
      <alignment horizontal="center" vertical="center"/>
    </xf>
    <xf numFmtId="164" fontId="6" fillId="3" borderId="78" xfId="0" applyNumberFormat="1" applyFont="1" applyFill="1" applyBorder="1" applyAlignment="1">
      <alignment horizontal="center" vertical="center"/>
    </xf>
    <xf numFmtId="49" fontId="10" fillId="4" borderId="8" xfId="0" applyNumberFormat="1" applyFont="1" applyFill="1" applyBorder="1" applyAlignment="1">
      <alignment horizontal="center" vertical="top"/>
    </xf>
    <xf numFmtId="0" fontId="10" fillId="4" borderId="13" xfId="0" applyFont="1" applyFill="1" applyBorder="1" applyAlignment="1">
      <alignment horizontal="left" vertical="top" wrapText="1"/>
    </xf>
    <xf numFmtId="0" fontId="17" fillId="0" borderId="42" xfId="0" applyFont="1" applyFill="1" applyBorder="1" applyAlignment="1">
      <alignment horizontal="center" vertical="top" wrapText="1"/>
    </xf>
    <xf numFmtId="0" fontId="17" fillId="0" borderId="7" xfId="0" applyFont="1" applyFill="1" applyBorder="1" applyAlignment="1">
      <alignment horizontal="center" vertical="top" wrapText="1"/>
    </xf>
    <xf numFmtId="0" fontId="17" fillId="0" borderId="68" xfId="0" applyFont="1" applyFill="1" applyBorder="1" applyAlignment="1">
      <alignment horizontal="center" vertical="top" wrapText="1"/>
    </xf>
    <xf numFmtId="1" fontId="13" fillId="0" borderId="34" xfId="0" applyNumberFormat="1" applyFont="1" applyFill="1" applyBorder="1" applyAlignment="1">
      <alignment horizontal="center" vertical="top"/>
    </xf>
    <xf numFmtId="0" fontId="9" fillId="0" borderId="23" xfId="0" applyFont="1" applyFill="1" applyBorder="1" applyAlignment="1">
      <alignment horizontal="center" vertical="top" wrapText="1"/>
    </xf>
    <xf numFmtId="0" fontId="17" fillId="4" borderId="13" xfId="0" applyFont="1" applyFill="1" applyBorder="1" applyAlignment="1">
      <alignment horizontal="left" vertical="top" wrapText="1"/>
    </xf>
    <xf numFmtId="0" fontId="17" fillId="4" borderId="5" xfId="0" applyFont="1" applyFill="1" applyBorder="1" applyAlignment="1">
      <alignment horizontal="left" vertical="top" wrapText="1"/>
    </xf>
    <xf numFmtId="0" fontId="17" fillId="4" borderId="27" xfId="0" applyFont="1" applyFill="1" applyBorder="1" applyAlignment="1">
      <alignment horizontal="left" vertical="top" wrapText="1"/>
    </xf>
    <xf numFmtId="0" fontId="6" fillId="4" borderId="27" xfId="0" applyNumberFormat="1" applyFont="1" applyFill="1" applyBorder="1" applyAlignment="1">
      <alignment horizontal="left" vertical="top" wrapText="1"/>
    </xf>
    <xf numFmtId="164" fontId="6" fillId="0" borderId="6" xfId="0" applyNumberFormat="1" applyFont="1" applyFill="1" applyBorder="1" applyAlignment="1">
      <alignment horizontal="left" vertical="top" wrapText="1"/>
    </xf>
    <xf numFmtId="164" fontId="6" fillId="0" borderId="27" xfId="0" applyNumberFormat="1" applyFont="1" applyFill="1" applyBorder="1" applyAlignment="1">
      <alignment horizontal="left" vertical="top" wrapText="1"/>
    </xf>
    <xf numFmtId="0" fontId="17" fillId="3" borderId="14" xfId="0" applyFont="1" applyFill="1" applyBorder="1" applyAlignment="1">
      <alignment horizontal="left" vertical="top"/>
    </xf>
    <xf numFmtId="0" fontId="17" fillId="3" borderId="9" xfId="0" applyFont="1" applyFill="1" applyBorder="1" applyAlignment="1">
      <alignment horizontal="left" vertical="top"/>
    </xf>
    <xf numFmtId="0" fontId="17" fillId="3" borderId="78" xfId="0" applyFont="1" applyFill="1" applyBorder="1" applyAlignment="1">
      <alignment horizontal="left" vertical="top"/>
    </xf>
    <xf numFmtId="0" fontId="6" fillId="0" borderId="6" xfId="0" applyFont="1" applyFill="1" applyBorder="1" applyAlignment="1">
      <alignment horizontal="left" vertical="top" wrapText="1"/>
    </xf>
    <xf numFmtId="0" fontId="6" fillId="0" borderId="27" xfId="0" applyFont="1" applyFill="1" applyBorder="1" applyAlignment="1">
      <alignment horizontal="left" vertical="top" wrapText="1"/>
    </xf>
    <xf numFmtId="0" fontId="13" fillId="0" borderId="28" xfId="0" applyFont="1" applyFill="1" applyBorder="1" applyAlignment="1">
      <alignment horizontal="center" vertical="center" textRotation="90" wrapText="1"/>
    </xf>
    <xf numFmtId="0" fontId="13" fillId="0" borderId="64" xfId="0" applyFont="1" applyFill="1" applyBorder="1" applyAlignment="1">
      <alignment horizontal="center" vertical="center" textRotation="90" wrapText="1"/>
    </xf>
    <xf numFmtId="49" fontId="17" fillId="0" borderId="15" xfId="0" applyNumberFormat="1" applyFont="1" applyBorder="1" applyAlignment="1">
      <alignment horizontal="center" vertical="top"/>
    </xf>
    <xf numFmtId="49" fontId="17" fillId="0" borderId="65" xfId="0" applyNumberFormat="1" applyFont="1" applyBorder="1" applyAlignment="1">
      <alignment horizontal="center" vertical="top"/>
    </xf>
    <xf numFmtId="49" fontId="9" fillId="2" borderId="34" xfId="0" applyNumberFormat="1" applyFont="1" applyFill="1" applyBorder="1" applyAlignment="1">
      <alignment horizontal="center" vertical="top"/>
    </xf>
    <xf numFmtId="49" fontId="9" fillId="3" borderId="20" xfId="0" applyNumberFormat="1" applyFont="1" applyFill="1" applyBorder="1" applyAlignment="1">
      <alignment horizontal="center" vertical="top"/>
    </xf>
    <xf numFmtId="0" fontId="6" fillId="0" borderId="5" xfId="0" applyFont="1" applyFill="1" applyBorder="1" applyAlignment="1">
      <alignment horizontal="left" vertical="top" wrapText="1"/>
    </xf>
    <xf numFmtId="0" fontId="13" fillId="0" borderId="32" xfId="0" applyFont="1" applyFill="1" applyBorder="1" applyAlignment="1">
      <alignment horizontal="center" vertical="center" textRotation="90" wrapText="1"/>
    </xf>
    <xf numFmtId="49" fontId="17" fillId="0" borderId="18" xfId="0" applyNumberFormat="1" applyFont="1" applyBorder="1" applyAlignment="1">
      <alignment horizontal="center" vertical="top"/>
    </xf>
    <xf numFmtId="0" fontId="6" fillId="0" borderId="60" xfId="0" applyNumberFormat="1" applyFont="1" applyFill="1" applyBorder="1" applyAlignment="1">
      <alignment horizontal="center" vertical="top"/>
    </xf>
    <xf numFmtId="0" fontId="6" fillId="0" borderId="25" xfId="0" applyNumberFormat="1" applyFont="1" applyFill="1" applyBorder="1" applyAlignment="1">
      <alignment horizontal="center" vertical="top"/>
    </xf>
    <xf numFmtId="0" fontId="6" fillId="4" borderId="6" xfId="0" applyFont="1" applyFill="1" applyBorder="1" applyAlignment="1">
      <alignment horizontal="left" vertical="top" wrapText="1"/>
    </xf>
    <xf numFmtId="0" fontId="6" fillId="4" borderId="5" xfId="0" applyFont="1" applyFill="1" applyBorder="1" applyAlignment="1">
      <alignment horizontal="left" vertical="top" wrapText="1"/>
    </xf>
    <xf numFmtId="0" fontId="6" fillId="4" borderId="27" xfId="0" applyFont="1" applyFill="1" applyBorder="1" applyAlignment="1">
      <alignment horizontal="left" vertical="top" wrapText="1"/>
    </xf>
    <xf numFmtId="0" fontId="6" fillId="0" borderId="6" xfId="0" applyNumberFormat="1" applyFont="1" applyFill="1" applyBorder="1" applyAlignment="1">
      <alignment horizontal="left" vertical="top" wrapText="1"/>
    </xf>
    <xf numFmtId="0" fontId="6" fillId="0" borderId="5" xfId="0" applyNumberFormat="1" applyFont="1" applyFill="1" applyBorder="1" applyAlignment="1">
      <alignment horizontal="left" vertical="top" wrapText="1"/>
    </xf>
    <xf numFmtId="0" fontId="6" fillId="0" borderId="27" xfId="0" applyNumberFormat="1" applyFont="1" applyFill="1" applyBorder="1" applyAlignment="1">
      <alignment horizontal="left" vertical="top" wrapText="1"/>
    </xf>
    <xf numFmtId="0" fontId="6" fillId="0" borderId="20" xfId="0" applyFont="1" applyBorder="1" applyAlignment="1">
      <alignment horizontal="center" vertical="top" wrapText="1"/>
    </xf>
    <xf numFmtId="0" fontId="6" fillId="0" borderId="24" xfId="0" applyFont="1" applyBorder="1" applyAlignment="1">
      <alignment horizontal="center" vertical="top" wrapText="1"/>
    </xf>
    <xf numFmtId="49" fontId="17" fillId="0" borderId="15" xfId="0" applyNumberFormat="1" applyFont="1" applyBorder="1" applyAlignment="1">
      <alignment horizontal="center" vertical="top" wrapText="1"/>
    </xf>
    <xf numFmtId="49" fontId="17" fillId="0" borderId="65" xfId="0" applyNumberFormat="1" applyFont="1" applyBorder="1" applyAlignment="1">
      <alignment horizontal="center" vertical="top" wrapText="1"/>
    </xf>
    <xf numFmtId="0" fontId="6" fillId="0" borderId="34" xfId="0" applyNumberFormat="1" applyFont="1" applyFill="1" applyBorder="1" applyAlignment="1">
      <alignment horizontal="center" vertical="top"/>
    </xf>
    <xf numFmtId="0" fontId="6" fillId="0" borderId="23" xfId="0" applyNumberFormat="1" applyFont="1" applyFill="1" applyBorder="1" applyAlignment="1">
      <alignment horizontal="center" vertical="top"/>
    </xf>
    <xf numFmtId="0" fontId="6" fillId="0" borderId="20" xfId="0" applyNumberFormat="1" applyFont="1" applyFill="1" applyBorder="1" applyAlignment="1">
      <alignment horizontal="center" vertical="top"/>
    </xf>
    <xf numFmtId="0" fontId="6" fillId="0" borderId="24" xfId="0" applyNumberFormat="1" applyFont="1" applyFill="1" applyBorder="1" applyAlignment="1">
      <alignment horizontal="center" vertical="top"/>
    </xf>
    <xf numFmtId="49" fontId="13" fillId="0" borderId="32" xfId="0" applyNumberFormat="1" applyFont="1" applyFill="1" applyBorder="1" applyAlignment="1">
      <alignment horizontal="center" vertical="top"/>
    </xf>
    <xf numFmtId="49" fontId="13" fillId="0" borderId="64" xfId="0" applyNumberFormat="1" applyFont="1" applyFill="1" applyBorder="1" applyAlignment="1">
      <alignment horizontal="center" vertical="top"/>
    </xf>
    <xf numFmtId="1" fontId="13" fillId="0" borderId="8" xfId="0" applyNumberFormat="1" applyFont="1" applyFill="1" applyBorder="1" applyAlignment="1">
      <alignment horizontal="center" vertical="top"/>
    </xf>
    <xf numFmtId="0" fontId="10" fillId="0" borderId="6" xfId="0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horizontal="left" vertical="top" wrapText="1"/>
    </xf>
    <xf numFmtId="0" fontId="10" fillId="0" borderId="27" xfId="0" applyFont="1" applyFill="1" applyBorder="1" applyAlignment="1">
      <alignment horizontal="left" vertical="top" wrapText="1"/>
    </xf>
    <xf numFmtId="0" fontId="9" fillId="0" borderId="34" xfId="0" applyFont="1" applyFill="1" applyBorder="1" applyAlignment="1">
      <alignment horizontal="center" vertical="center" textRotation="90" wrapText="1"/>
    </xf>
    <xf numFmtId="0" fontId="9" fillId="0" borderId="7" xfId="0" applyFont="1" applyFill="1" applyBorder="1" applyAlignment="1">
      <alignment horizontal="center" vertical="center" textRotation="90" wrapText="1"/>
    </xf>
    <xf numFmtId="49" fontId="9" fillId="2" borderId="34" xfId="0" applyNumberFormat="1" applyFont="1" applyFill="1" applyBorder="1" applyAlignment="1">
      <alignment horizontal="center" vertical="top" wrapText="1"/>
    </xf>
    <xf numFmtId="49" fontId="9" fillId="2" borderId="23" xfId="0" applyNumberFormat="1" applyFont="1" applyFill="1" applyBorder="1" applyAlignment="1">
      <alignment horizontal="center" vertical="top" wrapText="1"/>
    </xf>
    <xf numFmtId="49" fontId="9" fillId="3" borderId="20" xfId="0" applyNumberFormat="1" applyFont="1" applyFill="1" applyBorder="1" applyAlignment="1">
      <alignment horizontal="center" vertical="top" wrapText="1"/>
    </xf>
    <xf numFmtId="49" fontId="9" fillId="3" borderId="24" xfId="0" applyNumberFormat="1" applyFont="1" applyFill="1" applyBorder="1" applyAlignment="1">
      <alignment horizontal="center" vertical="top" wrapText="1"/>
    </xf>
    <xf numFmtId="49" fontId="9" fillId="0" borderId="20" xfId="0" applyNumberFormat="1" applyFont="1" applyBorder="1" applyAlignment="1">
      <alignment horizontal="center" vertical="top" wrapText="1"/>
    </xf>
    <xf numFmtId="49" fontId="9" fillId="0" borderId="24" xfId="0" applyNumberFormat="1" applyFont="1" applyBorder="1" applyAlignment="1">
      <alignment horizontal="center" vertical="top" wrapText="1"/>
    </xf>
    <xf numFmtId="0" fontId="6" fillId="8" borderId="6" xfId="0" applyFont="1" applyFill="1" applyBorder="1" applyAlignment="1">
      <alignment horizontal="left" vertical="top" wrapText="1"/>
    </xf>
    <xf numFmtId="0" fontId="6" fillId="8" borderId="27" xfId="0" applyFont="1" applyFill="1" applyBorder="1" applyAlignment="1">
      <alignment horizontal="left" vertical="top" wrapText="1"/>
    </xf>
    <xf numFmtId="0" fontId="9" fillId="0" borderId="28" xfId="0" applyFont="1" applyFill="1" applyBorder="1" applyAlignment="1">
      <alignment horizontal="center" vertical="center" textRotation="90" wrapText="1"/>
    </xf>
    <xf numFmtId="0" fontId="9" fillId="0" borderId="64" xfId="0" applyFont="1" applyFill="1" applyBorder="1" applyAlignment="1">
      <alignment horizontal="center" vertical="center" textRotation="90" wrapText="1"/>
    </xf>
    <xf numFmtId="49" fontId="17" fillId="2" borderId="34" xfId="0" applyNumberFormat="1" applyFont="1" applyFill="1" applyBorder="1" applyAlignment="1">
      <alignment horizontal="center" vertical="top"/>
    </xf>
    <xf numFmtId="49" fontId="17" fillId="2" borderId="23" xfId="0" applyNumberFormat="1" applyFont="1" applyFill="1" applyBorder="1" applyAlignment="1">
      <alignment horizontal="center" vertical="top"/>
    </xf>
    <xf numFmtId="49" fontId="17" fillId="3" borderId="20" xfId="0" applyNumberFormat="1" applyFont="1" applyFill="1" applyBorder="1" applyAlignment="1">
      <alignment horizontal="center" vertical="top"/>
    </xf>
    <xf numFmtId="49" fontId="17" fillId="3" borderId="24" xfId="0" applyNumberFormat="1" applyFont="1" applyFill="1" applyBorder="1" applyAlignment="1">
      <alignment horizontal="center" vertical="top"/>
    </xf>
    <xf numFmtId="49" fontId="17" fillId="0" borderId="20" xfId="0" applyNumberFormat="1" applyFont="1" applyBorder="1" applyAlignment="1">
      <alignment horizontal="center" vertical="top"/>
    </xf>
    <xf numFmtId="49" fontId="17" fillId="0" borderId="24" xfId="0" applyNumberFormat="1" applyFont="1" applyBorder="1" applyAlignment="1">
      <alignment horizontal="center" vertical="top"/>
    </xf>
    <xf numFmtId="1" fontId="13" fillId="0" borderId="18" xfId="0" applyNumberFormat="1" applyFont="1" applyFill="1" applyBorder="1" applyAlignment="1">
      <alignment horizontal="center" vertical="top"/>
    </xf>
    <xf numFmtId="164" fontId="6" fillId="0" borderId="5" xfId="0" applyNumberFormat="1" applyFont="1" applyFill="1" applyBorder="1" applyAlignment="1">
      <alignment horizontal="left" vertical="top" wrapText="1"/>
    </xf>
    <xf numFmtId="0" fontId="6" fillId="0" borderId="20" xfId="0" applyFont="1" applyBorder="1" applyAlignment="1">
      <alignment horizontal="center" vertical="top"/>
    </xf>
    <xf numFmtId="0" fontId="6" fillId="0" borderId="24" xfId="0" applyFont="1" applyBorder="1" applyAlignment="1">
      <alignment horizontal="center" vertical="top"/>
    </xf>
    <xf numFmtId="49" fontId="17" fillId="0" borderId="14" xfId="0" applyNumberFormat="1" applyFont="1" applyBorder="1" applyAlignment="1">
      <alignment horizontal="center" vertical="top"/>
    </xf>
    <xf numFmtId="0" fontId="10" fillId="4" borderId="47" xfId="0" applyFont="1" applyFill="1" applyBorder="1" applyAlignment="1">
      <alignment horizontal="left" vertical="top" wrapText="1"/>
    </xf>
    <xf numFmtId="49" fontId="9" fillId="2" borderId="23" xfId="0" applyNumberFormat="1" applyFont="1" applyFill="1" applyBorder="1" applyAlignment="1">
      <alignment horizontal="center" vertical="top"/>
    </xf>
    <xf numFmtId="49" fontId="9" fillId="3" borderId="24" xfId="0" applyNumberFormat="1" applyFont="1" applyFill="1" applyBorder="1" applyAlignment="1">
      <alignment horizontal="center" vertical="top"/>
    </xf>
    <xf numFmtId="49" fontId="13" fillId="0" borderId="20" xfId="0" applyNumberFormat="1" applyFont="1" applyFill="1" applyBorder="1" applyAlignment="1">
      <alignment horizontal="center" vertical="top"/>
    </xf>
    <xf numFmtId="49" fontId="8" fillId="0" borderId="24" xfId="0" applyNumberFormat="1" applyFont="1" applyFill="1" applyBorder="1" applyAlignment="1">
      <alignment horizontal="center" vertical="top"/>
    </xf>
    <xf numFmtId="49" fontId="13" fillId="0" borderId="60" xfId="0" applyNumberFormat="1" applyFont="1" applyFill="1" applyBorder="1" applyAlignment="1">
      <alignment horizontal="center" vertical="top"/>
    </xf>
    <xf numFmtId="49" fontId="8" fillId="0" borderId="25" xfId="0" applyNumberFormat="1" applyFont="1" applyBorder="1" applyAlignment="1">
      <alignment horizontal="center" vertical="top"/>
    </xf>
    <xf numFmtId="0" fontId="11" fillId="0" borderId="6" xfId="0" applyFont="1" applyFill="1" applyBorder="1" applyAlignment="1">
      <alignment horizontal="left" vertical="top" wrapText="1"/>
    </xf>
    <xf numFmtId="0" fontId="11" fillId="0" borderId="27" xfId="0" applyFont="1" applyFill="1" applyBorder="1" applyAlignment="1">
      <alignment horizontal="left" vertical="top" wrapText="1"/>
    </xf>
    <xf numFmtId="0" fontId="13" fillId="0" borderId="56" xfId="0" applyFont="1" applyFill="1" applyBorder="1" applyAlignment="1">
      <alignment horizontal="center" vertical="top" wrapText="1"/>
    </xf>
    <xf numFmtId="0" fontId="13" fillId="0" borderId="77" xfId="0" applyFont="1" applyFill="1" applyBorder="1" applyAlignment="1">
      <alignment horizontal="center" vertical="top" wrapText="1"/>
    </xf>
    <xf numFmtId="0" fontId="13" fillId="0" borderId="20" xfId="0" applyFont="1" applyFill="1" applyBorder="1" applyAlignment="1">
      <alignment horizontal="center" vertical="top" wrapText="1"/>
    </xf>
    <xf numFmtId="0" fontId="13" fillId="0" borderId="24" xfId="0" applyFont="1" applyFill="1" applyBorder="1" applyAlignment="1">
      <alignment horizontal="center" vertical="top" wrapText="1"/>
    </xf>
    <xf numFmtId="0" fontId="13" fillId="0" borderId="60" xfId="0" applyFont="1" applyFill="1" applyBorder="1" applyAlignment="1">
      <alignment horizontal="center" vertical="top" wrapText="1"/>
    </xf>
    <xf numFmtId="0" fontId="13" fillId="0" borderId="25" xfId="0" applyFont="1" applyFill="1" applyBorder="1" applyAlignment="1">
      <alignment horizontal="center" vertical="top" wrapText="1"/>
    </xf>
    <xf numFmtId="49" fontId="13" fillId="0" borderId="34" xfId="0" applyNumberFormat="1" applyFont="1" applyFill="1" applyBorder="1" applyAlignment="1">
      <alignment horizontal="center" vertical="top"/>
    </xf>
    <xf numFmtId="49" fontId="8" fillId="0" borderId="23" xfId="0" applyNumberFormat="1" applyFont="1" applyFill="1" applyBorder="1" applyAlignment="1">
      <alignment horizontal="center" vertical="top"/>
    </xf>
    <xf numFmtId="49" fontId="9" fillId="0" borderId="15" xfId="0" applyNumberFormat="1" applyFont="1" applyFill="1" applyBorder="1" applyAlignment="1">
      <alignment horizontal="center" vertical="top" wrapText="1"/>
    </xf>
    <xf numFmtId="49" fontId="9" fillId="0" borderId="65" xfId="0" applyNumberFormat="1" applyFont="1" applyFill="1" applyBorder="1" applyAlignment="1">
      <alignment horizontal="center" vertical="top" wrapText="1"/>
    </xf>
    <xf numFmtId="49" fontId="8" fillId="0" borderId="25" xfId="0" applyNumberFormat="1" applyFont="1" applyFill="1" applyBorder="1" applyAlignment="1">
      <alignment horizontal="center" vertical="top"/>
    </xf>
    <xf numFmtId="164" fontId="6" fillId="0" borderId="28" xfId="0" applyNumberFormat="1" applyFont="1" applyFill="1" applyBorder="1" applyAlignment="1">
      <alignment horizontal="left" vertical="top" wrapText="1"/>
    </xf>
    <xf numFmtId="164" fontId="6" fillId="0" borderId="64" xfId="0" applyNumberFormat="1" applyFont="1" applyFill="1" applyBorder="1" applyAlignment="1">
      <alignment horizontal="left" vertical="top" wrapText="1"/>
    </xf>
    <xf numFmtId="49" fontId="9" fillId="7" borderId="71" xfId="0" applyNumberFormat="1" applyFont="1" applyFill="1" applyBorder="1" applyAlignment="1">
      <alignment horizontal="left" vertical="top" wrapText="1"/>
    </xf>
    <xf numFmtId="49" fontId="9" fillId="7" borderId="70" xfId="0" applyNumberFormat="1" applyFont="1" applyFill="1" applyBorder="1" applyAlignment="1">
      <alignment horizontal="left" vertical="top" wrapText="1"/>
    </xf>
    <xf numFmtId="49" fontId="9" fillId="7" borderId="75" xfId="0" applyNumberFormat="1" applyFont="1" applyFill="1" applyBorder="1" applyAlignment="1">
      <alignment horizontal="left" vertical="top" wrapText="1"/>
    </xf>
    <xf numFmtId="0" fontId="12" fillId="5" borderId="46" xfId="0" applyFont="1" applyFill="1" applyBorder="1" applyAlignment="1">
      <alignment horizontal="left" vertical="top" wrapText="1"/>
    </xf>
    <xf numFmtId="0" fontId="12" fillId="5" borderId="52" xfId="0" applyFont="1" applyFill="1" applyBorder="1" applyAlignment="1">
      <alignment horizontal="left" vertical="top" wrapText="1"/>
    </xf>
    <xf numFmtId="0" fontId="12" fillId="5" borderId="66" xfId="0" applyFont="1" applyFill="1" applyBorder="1" applyAlignment="1">
      <alignment horizontal="left" vertical="top" wrapText="1"/>
    </xf>
    <xf numFmtId="0" fontId="9" fillId="2" borderId="9" xfId="0" applyFont="1" applyFill="1" applyBorder="1" applyAlignment="1">
      <alignment horizontal="left" vertical="top"/>
    </xf>
    <xf numFmtId="0" fontId="9" fillId="2" borderId="78" xfId="0" applyFont="1" applyFill="1" applyBorder="1" applyAlignment="1">
      <alignment horizontal="left" vertical="top"/>
    </xf>
    <xf numFmtId="0" fontId="9" fillId="3" borderId="9" xfId="0" applyFont="1" applyFill="1" applyBorder="1" applyAlignment="1">
      <alignment horizontal="left" vertical="top" wrapText="1"/>
    </xf>
    <xf numFmtId="0" fontId="9" fillId="3" borderId="14" xfId="0" applyFont="1" applyFill="1" applyBorder="1" applyAlignment="1">
      <alignment horizontal="left" vertical="top" wrapText="1"/>
    </xf>
    <xf numFmtId="0" fontId="9" fillId="3" borderId="15" xfId="0" applyFont="1" applyFill="1" applyBorder="1" applyAlignment="1">
      <alignment horizontal="left" vertical="top" wrapText="1"/>
    </xf>
    <xf numFmtId="0" fontId="6" fillId="0" borderId="4" xfId="0" applyFont="1" applyBorder="1" applyAlignment="1">
      <alignment horizontal="center" vertical="center" textRotation="90" wrapText="1"/>
    </xf>
    <xf numFmtId="0" fontId="6" fillId="0" borderId="43" xfId="0" applyFont="1" applyBorder="1" applyAlignment="1">
      <alignment horizontal="center" vertical="center" textRotation="90" wrapText="1"/>
    </xf>
    <xf numFmtId="0" fontId="6" fillId="0" borderId="21" xfId="0" applyFont="1" applyBorder="1" applyAlignment="1">
      <alignment horizontal="center" vertical="center" textRotation="90" wrapText="1"/>
    </xf>
    <xf numFmtId="0" fontId="6" fillId="8" borderId="5" xfId="0" applyFont="1" applyFill="1" applyBorder="1" applyAlignment="1">
      <alignment horizontal="left" vertical="top" wrapText="1"/>
    </xf>
    <xf numFmtId="0" fontId="11" fillId="4" borderId="52" xfId="0" applyFont="1" applyFill="1" applyBorder="1" applyAlignment="1">
      <alignment horizontal="left" vertical="top" wrapText="1"/>
    </xf>
    <xf numFmtId="0" fontId="11" fillId="4" borderId="26" xfId="0" applyFont="1" applyFill="1" applyBorder="1" applyAlignment="1">
      <alignment horizontal="left" vertical="top" wrapText="1"/>
    </xf>
    <xf numFmtId="0" fontId="13" fillId="0" borderId="42" xfId="0" applyFont="1" applyFill="1" applyBorder="1" applyAlignment="1">
      <alignment horizontal="center" vertical="top"/>
    </xf>
    <xf numFmtId="0" fontId="13" fillId="0" borderId="23" xfId="0" applyFont="1" applyFill="1" applyBorder="1" applyAlignment="1">
      <alignment horizontal="center" vertical="top"/>
    </xf>
    <xf numFmtId="0" fontId="13" fillId="0" borderId="35" xfId="0" applyFont="1" applyFill="1" applyBorder="1" applyAlignment="1">
      <alignment horizontal="center" vertical="top"/>
    </xf>
    <xf numFmtId="0" fontId="13" fillId="0" borderId="24" xfId="0" applyFont="1" applyFill="1" applyBorder="1" applyAlignment="1">
      <alignment horizontal="center" vertical="top"/>
    </xf>
    <xf numFmtId="0" fontId="13" fillId="0" borderId="59" xfId="0" applyFont="1" applyFill="1" applyBorder="1" applyAlignment="1">
      <alignment horizontal="center" vertical="top"/>
    </xf>
    <xf numFmtId="0" fontId="13" fillId="0" borderId="25" xfId="0" applyFont="1" applyFill="1" applyBorder="1" applyAlignment="1">
      <alignment horizontal="center" vertical="top"/>
    </xf>
    <xf numFmtId="0" fontId="6" fillId="0" borderId="16" xfId="0" applyFont="1" applyBorder="1" applyAlignment="1">
      <alignment horizontal="center" vertical="center" textRotation="90" wrapText="1"/>
    </xf>
    <xf numFmtId="0" fontId="6" fillId="0" borderId="40" xfId="0" applyFont="1" applyBorder="1" applyAlignment="1">
      <alignment horizontal="center" vertical="center" textRotation="90" wrapText="1"/>
    </xf>
    <xf numFmtId="0" fontId="6" fillId="0" borderId="67" xfId="0" applyFont="1" applyBorder="1" applyAlignment="1">
      <alignment horizontal="center" vertical="center" textRotation="90" wrapText="1"/>
    </xf>
    <xf numFmtId="0" fontId="6" fillId="0" borderId="17" xfId="0" applyFont="1" applyBorder="1" applyAlignment="1">
      <alignment horizontal="center" vertical="center" textRotation="90" wrapText="1"/>
    </xf>
    <xf numFmtId="0" fontId="6" fillId="0" borderId="30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20" xfId="0" applyFont="1" applyBorder="1" applyAlignment="1">
      <alignment horizontal="center" vertical="center" textRotation="90" wrapText="1"/>
    </xf>
    <xf numFmtId="0" fontId="6" fillId="0" borderId="8" xfId="0" applyFont="1" applyBorder="1" applyAlignment="1">
      <alignment horizontal="center" vertical="center" textRotation="90" wrapText="1"/>
    </xf>
    <xf numFmtId="0" fontId="6" fillId="0" borderId="24" xfId="0" applyFont="1" applyBorder="1" applyAlignment="1">
      <alignment horizontal="center" vertical="center" textRotation="90" wrapText="1"/>
    </xf>
    <xf numFmtId="0" fontId="6" fillId="0" borderId="2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textRotation="90" wrapText="1"/>
    </xf>
    <xf numFmtId="0" fontId="6" fillId="0" borderId="5" xfId="0" applyFont="1" applyBorder="1" applyAlignment="1">
      <alignment horizontal="center" vertical="center" textRotation="90" wrapText="1"/>
    </xf>
    <xf numFmtId="0" fontId="6" fillId="0" borderId="27" xfId="0" applyFont="1" applyBorder="1" applyAlignment="1">
      <alignment horizontal="center" vertical="center" textRotation="90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57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10" fillId="0" borderId="26" xfId="0" applyFont="1" applyBorder="1" applyAlignment="1">
      <alignment horizontal="right" vertical="top"/>
    </xf>
    <xf numFmtId="0" fontId="6" fillId="0" borderId="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textRotation="90" wrapText="1"/>
    </xf>
    <xf numFmtId="0" fontId="9" fillId="0" borderId="5" xfId="0" applyFont="1" applyBorder="1" applyAlignment="1">
      <alignment horizontal="center" vertical="center" textRotation="90" wrapText="1"/>
    </xf>
    <xf numFmtId="0" fontId="9" fillId="0" borderId="27" xfId="0" applyFont="1" applyBorder="1" applyAlignment="1">
      <alignment horizontal="center" vertical="center" textRotation="90" wrapText="1"/>
    </xf>
    <xf numFmtId="0" fontId="6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78" xfId="0" applyFont="1" applyBorder="1" applyAlignment="1">
      <alignment horizontal="center" vertical="center" wrapText="1"/>
    </xf>
    <xf numFmtId="0" fontId="6" fillId="0" borderId="42" xfId="0" applyFont="1" applyFill="1" applyBorder="1" applyAlignment="1">
      <alignment horizontal="center" vertical="center" textRotation="90" wrapText="1"/>
    </xf>
    <xf numFmtId="0" fontId="6" fillId="0" borderId="23" xfId="0" applyFont="1" applyFill="1" applyBorder="1" applyAlignment="1">
      <alignment horizontal="center" vertical="center" textRotation="90" wrapText="1"/>
    </xf>
    <xf numFmtId="0" fontId="10" fillId="0" borderId="15" xfId="0" applyNumberFormat="1" applyFont="1" applyBorder="1" applyAlignment="1">
      <alignment horizontal="center" vertical="center" textRotation="90" wrapText="1"/>
    </xf>
    <xf numFmtId="0" fontId="10" fillId="0" borderId="18" xfId="0" applyNumberFormat="1" applyFont="1" applyBorder="1" applyAlignment="1">
      <alignment horizontal="center" vertical="center" textRotation="90" wrapText="1"/>
    </xf>
    <xf numFmtId="0" fontId="10" fillId="0" borderId="65" xfId="0" applyNumberFormat="1" applyFont="1" applyBorder="1" applyAlignment="1">
      <alignment horizontal="center" vertical="center" textRotation="90" wrapText="1"/>
    </xf>
    <xf numFmtId="0" fontId="6" fillId="0" borderId="31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11" fillId="0" borderId="59" xfId="0" applyFont="1" applyFill="1" applyBorder="1" applyAlignment="1">
      <alignment horizontal="center" vertical="center" textRotation="90" wrapText="1"/>
    </xf>
    <xf numFmtId="0" fontId="11" fillId="0" borderId="25" xfId="0" applyFont="1" applyFill="1" applyBorder="1" applyAlignment="1">
      <alignment horizontal="center" vertical="center" textRotation="90" wrapText="1"/>
    </xf>
    <xf numFmtId="0" fontId="13" fillId="0" borderId="34" xfId="0" applyFont="1" applyFill="1" applyBorder="1" applyAlignment="1">
      <alignment horizontal="center" vertical="center" textRotation="90" wrapText="1"/>
    </xf>
    <xf numFmtId="0" fontId="13" fillId="0" borderId="23" xfId="0" applyFont="1" applyFill="1" applyBorder="1" applyAlignment="1">
      <alignment horizontal="center" vertical="center" textRotation="90" wrapText="1"/>
    </xf>
    <xf numFmtId="0" fontId="10" fillId="0" borderId="34" xfId="0" applyFont="1" applyFill="1" applyBorder="1" applyAlignment="1">
      <alignment horizontal="center" vertical="center" textRotation="90" wrapText="1"/>
    </xf>
    <xf numFmtId="0" fontId="10" fillId="0" borderId="7" xfId="0" applyFont="1" applyFill="1" applyBorder="1" applyAlignment="1">
      <alignment horizontal="center" vertical="center" textRotation="90" wrapText="1"/>
    </xf>
    <xf numFmtId="0" fontId="10" fillId="0" borderId="23" xfId="0" applyFont="1" applyFill="1" applyBorder="1" applyAlignment="1">
      <alignment horizontal="center" vertical="center" textRotation="90" wrapText="1"/>
    </xf>
    <xf numFmtId="0" fontId="6" fillId="4" borderId="6" xfId="0" applyNumberFormat="1" applyFont="1" applyFill="1" applyBorder="1" applyAlignment="1">
      <alignment horizontal="left" vertical="top" wrapText="1"/>
    </xf>
    <xf numFmtId="0" fontId="13" fillId="0" borderId="28" xfId="0" applyFont="1" applyFill="1" applyBorder="1" applyAlignment="1">
      <alignment horizontal="center" vertical="top" wrapText="1"/>
    </xf>
    <xf numFmtId="0" fontId="13" fillId="0" borderId="64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top" wrapText="1"/>
    </xf>
    <xf numFmtId="0" fontId="13" fillId="0" borderId="65" xfId="0" applyFont="1" applyFill="1" applyBorder="1" applyAlignment="1">
      <alignment horizontal="center" vertical="top" wrapText="1"/>
    </xf>
    <xf numFmtId="0" fontId="9" fillId="3" borderId="14" xfId="0" applyFont="1" applyFill="1" applyBorder="1" applyAlignment="1">
      <alignment horizontal="left" vertical="top"/>
    </xf>
    <xf numFmtId="0" fontId="9" fillId="3" borderId="9" xfId="0" applyFont="1" applyFill="1" applyBorder="1" applyAlignment="1">
      <alignment horizontal="left" vertical="top"/>
    </xf>
    <xf numFmtId="0" fontId="9" fillId="3" borderId="78" xfId="0" applyFont="1" applyFill="1" applyBorder="1" applyAlignment="1">
      <alignment horizontal="left" vertical="top"/>
    </xf>
    <xf numFmtId="164" fontId="6" fillId="3" borderId="11" xfId="0" applyNumberFormat="1" applyFont="1" applyFill="1" applyBorder="1" applyAlignment="1">
      <alignment horizontal="center" vertical="top"/>
    </xf>
    <xf numFmtId="164" fontId="6" fillId="3" borderId="9" xfId="0" applyNumberFormat="1" applyFont="1" applyFill="1" applyBorder="1" applyAlignment="1">
      <alignment horizontal="center" vertical="top"/>
    </xf>
    <xf numFmtId="164" fontId="6" fillId="3" borderId="78" xfId="0" applyNumberFormat="1" applyFont="1" applyFill="1" applyBorder="1" applyAlignment="1">
      <alignment horizontal="center" vertical="top"/>
    </xf>
    <xf numFmtId="0" fontId="11" fillId="0" borderId="28" xfId="0" applyFont="1" applyFill="1" applyBorder="1" applyAlignment="1">
      <alignment vertical="top" wrapText="1"/>
    </xf>
    <xf numFmtId="0" fontId="8" fillId="0" borderId="64" xfId="0" applyFont="1" applyFill="1" applyBorder="1" applyAlignment="1">
      <alignment vertical="top" wrapText="1"/>
    </xf>
    <xf numFmtId="49" fontId="9" fillId="3" borderId="79" xfId="0" applyNumberFormat="1" applyFont="1" applyFill="1" applyBorder="1" applyAlignment="1">
      <alignment horizontal="right" vertical="top"/>
    </xf>
    <xf numFmtId="49" fontId="6" fillId="3" borderId="3" xfId="0" applyNumberFormat="1" applyFont="1" applyFill="1" applyBorder="1" applyAlignment="1">
      <alignment horizontal="right" vertical="top"/>
    </xf>
    <xf numFmtId="49" fontId="6" fillId="3" borderId="19" xfId="0" applyNumberFormat="1" applyFont="1" applyFill="1" applyBorder="1" applyAlignment="1">
      <alignment horizontal="right" vertical="top"/>
    </xf>
    <xf numFmtId="1" fontId="13" fillId="0" borderId="65" xfId="0" applyNumberFormat="1" applyFont="1" applyFill="1" applyBorder="1" applyAlignment="1">
      <alignment horizontal="center" vertical="top"/>
    </xf>
    <xf numFmtId="0" fontId="3" fillId="0" borderId="3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top" wrapText="1"/>
    </xf>
  </cellXfs>
  <cellStyles count="3">
    <cellStyle name="Įprastas" xfId="0" builtinId="0"/>
    <cellStyle name="Įprastas 2" xfId="1"/>
    <cellStyle name="Įprastas 3" xfId="2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8"/>
  <sheetViews>
    <sheetView tabSelected="1" zoomScaleNormal="100" zoomScaleSheetLayoutView="90" workbookViewId="0">
      <selection sqref="A1:R1"/>
    </sheetView>
  </sheetViews>
  <sheetFormatPr defaultRowHeight="12.75" x14ac:dyDescent="0.2"/>
  <cols>
    <col min="1" max="2" width="2.7109375" style="4" customWidth="1"/>
    <col min="3" max="3" width="2.85546875" style="4" customWidth="1"/>
    <col min="4" max="4" width="32.7109375" style="4" customWidth="1"/>
    <col min="5" max="5" width="3.7109375" style="413" customWidth="1"/>
    <col min="6" max="6" width="2.85546875" style="413" customWidth="1"/>
    <col min="7" max="7" width="2.7109375" style="411" customWidth="1"/>
    <col min="8" max="8" width="7.5703125" style="4" customWidth="1"/>
    <col min="9" max="9" width="9.140625" style="4"/>
    <col min="10" max="10" width="7.5703125" style="4" customWidth="1"/>
    <col min="11" max="11" width="6.140625" style="4" customWidth="1"/>
    <col min="12" max="12" width="9" style="4" customWidth="1"/>
    <col min="13" max="13" width="8.42578125" style="4" customWidth="1"/>
    <col min="14" max="14" width="8.140625" style="4" customWidth="1"/>
    <col min="15" max="15" width="22.42578125" style="412" customWidth="1"/>
    <col min="16" max="17" width="5.28515625" style="413" customWidth="1"/>
    <col min="18" max="18" width="5.28515625" style="574" customWidth="1"/>
    <col min="19" max="16384" width="9.140625" style="4"/>
  </cols>
  <sheetData>
    <row r="1" spans="1:18" ht="15.75" x14ac:dyDescent="0.25">
      <c r="A1" s="880" t="s">
        <v>108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880"/>
      <c r="M1" s="880"/>
      <c r="N1" s="880"/>
      <c r="O1" s="880"/>
      <c r="P1" s="880"/>
      <c r="Q1" s="880"/>
      <c r="R1" s="880"/>
    </row>
    <row r="2" spans="1:18" s="5" customFormat="1" x14ac:dyDescent="0.25">
      <c r="A2" s="881" t="s">
        <v>101</v>
      </c>
      <c r="B2" s="881"/>
      <c r="C2" s="881"/>
      <c r="D2" s="881"/>
      <c r="E2" s="881"/>
      <c r="F2" s="881"/>
      <c r="G2" s="881"/>
      <c r="H2" s="881"/>
      <c r="I2" s="881"/>
      <c r="J2" s="881"/>
      <c r="K2" s="881"/>
      <c r="L2" s="881"/>
      <c r="M2" s="881"/>
      <c r="N2" s="881"/>
      <c r="O2" s="881"/>
      <c r="P2" s="881"/>
      <c r="Q2" s="881"/>
      <c r="R2" s="881"/>
    </row>
    <row r="3" spans="1:18" s="5" customFormat="1" x14ac:dyDescent="0.25">
      <c r="A3" s="882" t="s">
        <v>57</v>
      </c>
      <c r="B3" s="882"/>
      <c r="C3" s="882"/>
      <c r="D3" s="882"/>
      <c r="E3" s="882"/>
      <c r="F3" s="882"/>
      <c r="G3" s="882"/>
      <c r="H3" s="882"/>
      <c r="I3" s="882"/>
      <c r="J3" s="882"/>
      <c r="K3" s="882"/>
      <c r="L3" s="882"/>
      <c r="M3" s="882"/>
      <c r="N3" s="882"/>
      <c r="O3" s="882"/>
      <c r="P3" s="882"/>
      <c r="Q3" s="882"/>
      <c r="R3" s="882"/>
    </row>
    <row r="4" spans="1:18" s="5" customFormat="1" ht="13.5" thickBot="1" x14ac:dyDescent="0.3">
      <c r="A4" s="883" t="s">
        <v>0</v>
      </c>
      <c r="B4" s="883"/>
      <c r="C4" s="883"/>
      <c r="D4" s="883"/>
      <c r="E4" s="883"/>
      <c r="F4" s="883"/>
      <c r="G4" s="883"/>
      <c r="H4" s="883"/>
      <c r="I4" s="883"/>
      <c r="J4" s="883"/>
      <c r="K4" s="883"/>
      <c r="L4" s="883"/>
      <c r="M4" s="883"/>
      <c r="N4" s="883"/>
      <c r="O4" s="883"/>
      <c r="P4" s="883"/>
      <c r="Q4" s="883"/>
      <c r="R4" s="883"/>
    </row>
    <row r="5" spans="1:18" s="6" customFormat="1" ht="13.5" customHeight="1" thickBot="1" x14ac:dyDescent="0.3">
      <c r="A5" s="862" t="s">
        <v>1</v>
      </c>
      <c r="B5" s="865" t="s">
        <v>2</v>
      </c>
      <c r="C5" s="868" t="s">
        <v>3</v>
      </c>
      <c r="D5" s="871" t="s">
        <v>4</v>
      </c>
      <c r="E5" s="850" t="s">
        <v>5</v>
      </c>
      <c r="F5" s="865" t="s">
        <v>156</v>
      </c>
      <c r="G5" s="897" t="s">
        <v>6</v>
      </c>
      <c r="H5" s="874" t="s">
        <v>7</v>
      </c>
      <c r="I5" s="877" t="s">
        <v>110</v>
      </c>
      <c r="J5" s="878"/>
      <c r="K5" s="878"/>
      <c r="L5" s="879"/>
      <c r="M5" s="889" t="s">
        <v>62</v>
      </c>
      <c r="N5" s="889" t="s">
        <v>63</v>
      </c>
      <c r="O5" s="892" t="s">
        <v>109</v>
      </c>
      <c r="P5" s="893"/>
      <c r="Q5" s="893"/>
      <c r="R5" s="894"/>
    </row>
    <row r="6" spans="1:18" s="6" customFormat="1" ht="12.75" customHeight="1" x14ac:dyDescent="0.25">
      <c r="A6" s="863"/>
      <c r="B6" s="866"/>
      <c r="C6" s="869"/>
      <c r="D6" s="872"/>
      <c r="E6" s="851"/>
      <c r="F6" s="866"/>
      <c r="G6" s="898"/>
      <c r="H6" s="875"/>
      <c r="I6" s="895" t="s">
        <v>8</v>
      </c>
      <c r="J6" s="900" t="s">
        <v>9</v>
      </c>
      <c r="K6" s="901"/>
      <c r="L6" s="902" t="s">
        <v>10</v>
      </c>
      <c r="M6" s="890"/>
      <c r="N6" s="890"/>
      <c r="O6" s="884" t="s">
        <v>58</v>
      </c>
      <c r="P6" s="886" t="s">
        <v>64</v>
      </c>
      <c r="Q6" s="887"/>
      <c r="R6" s="888"/>
    </row>
    <row r="7" spans="1:18" s="6" customFormat="1" ht="115.5" customHeight="1" thickBot="1" x14ac:dyDescent="0.3">
      <c r="A7" s="864"/>
      <c r="B7" s="867"/>
      <c r="C7" s="870"/>
      <c r="D7" s="873"/>
      <c r="E7" s="852"/>
      <c r="F7" s="867"/>
      <c r="G7" s="899"/>
      <c r="H7" s="876"/>
      <c r="I7" s="896"/>
      <c r="J7" s="7" t="s">
        <v>8</v>
      </c>
      <c r="K7" s="7" t="s">
        <v>11</v>
      </c>
      <c r="L7" s="903"/>
      <c r="M7" s="891"/>
      <c r="N7" s="891"/>
      <c r="O7" s="885"/>
      <c r="P7" s="8" t="s">
        <v>65</v>
      </c>
      <c r="Q7" s="8" t="s">
        <v>66</v>
      </c>
      <c r="R7" s="9" t="s">
        <v>67</v>
      </c>
    </row>
    <row r="8" spans="1:18" s="5" customFormat="1" x14ac:dyDescent="0.25">
      <c r="A8" s="839" t="s">
        <v>168</v>
      </c>
      <c r="B8" s="840"/>
      <c r="C8" s="840"/>
      <c r="D8" s="840"/>
      <c r="E8" s="840"/>
      <c r="F8" s="840"/>
      <c r="G8" s="840"/>
      <c r="H8" s="840"/>
      <c r="I8" s="840"/>
      <c r="J8" s="840"/>
      <c r="K8" s="840"/>
      <c r="L8" s="840"/>
      <c r="M8" s="840"/>
      <c r="N8" s="840"/>
      <c r="O8" s="840"/>
      <c r="P8" s="840"/>
      <c r="Q8" s="840"/>
      <c r="R8" s="841"/>
    </row>
    <row r="9" spans="1:18" s="5" customFormat="1" ht="13.5" thickBot="1" x14ac:dyDescent="0.3">
      <c r="A9" s="842" t="s">
        <v>12</v>
      </c>
      <c r="B9" s="843"/>
      <c r="C9" s="843"/>
      <c r="D9" s="843"/>
      <c r="E9" s="843"/>
      <c r="F9" s="843"/>
      <c r="G9" s="843"/>
      <c r="H9" s="843"/>
      <c r="I9" s="843"/>
      <c r="J9" s="843"/>
      <c r="K9" s="843"/>
      <c r="L9" s="843"/>
      <c r="M9" s="843"/>
      <c r="N9" s="843"/>
      <c r="O9" s="843"/>
      <c r="P9" s="843"/>
      <c r="Q9" s="843"/>
      <c r="R9" s="844"/>
    </row>
    <row r="10" spans="1:18" s="11" customFormat="1" ht="15" customHeight="1" thickBot="1" x14ac:dyDescent="0.3">
      <c r="A10" s="10" t="s">
        <v>13</v>
      </c>
      <c r="B10" s="845" t="s">
        <v>14</v>
      </c>
      <c r="C10" s="845"/>
      <c r="D10" s="845"/>
      <c r="E10" s="845"/>
      <c r="F10" s="845"/>
      <c r="G10" s="845"/>
      <c r="H10" s="845"/>
      <c r="I10" s="845"/>
      <c r="J10" s="845"/>
      <c r="K10" s="845"/>
      <c r="L10" s="845"/>
      <c r="M10" s="845"/>
      <c r="N10" s="845"/>
      <c r="O10" s="845"/>
      <c r="P10" s="845"/>
      <c r="Q10" s="845"/>
      <c r="R10" s="846"/>
    </row>
    <row r="11" spans="1:18" s="11" customFormat="1" ht="13.5" thickBot="1" x14ac:dyDescent="0.3">
      <c r="A11" s="12" t="s">
        <v>13</v>
      </c>
      <c r="B11" s="13" t="s">
        <v>13</v>
      </c>
      <c r="C11" s="847" t="s">
        <v>15</v>
      </c>
      <c r="D11" s="847"/>
      <c r="E11" s="847"/>
      <c r="F11" s="847"/>
      <c r="G11" s="847"/>
      <c r="H11" s="848"/>
      <c r="I11" s="848"/>
      <c r="J11" s="848"/>
      <c r="K11" s="848"/>
      <c r="L11" s="848"/>
      <c r="M11" s="848"/>
      <c r="N11" s="848"/>
      <c r="O11" s="848"/>
      <c r="P11" s="848"/>
      <c r="Q11" s="848"/>
      <c r="R11" s="849"/>
    </row>
    <row r="12" spans="1:18" s="11" customFormat="1" ht="39" customHeight="1" x14ac:dyDescent="0.25">
      <c r="A12" s="14" t="s">
        <v>13</v>
      </c>
      <c r="B12" s="15" t="s">
        <v>13</v>
      </c>
      <c r="C12" s="16" t="s">
        <v>13</v>
      </c>
      <c r="D12" s="802" t="s">
        <v>68</v>
      </c>
      <c r="E12" s="414"/>
      <c r="F12" s="17" t="s">
        <v>16</v>
      </c>
      <c r="G12" s="18" t="s">
        <v>26</v>
      </c>
      <c r="H12" s="19" t="s">
        <v>17</v>
      </c>
      <c r="I12" s="211">
        <f t="shared" ref="I12:I16" si="0">J12+L12</f>
        <v>22494.2</v>
      </c>
      <c r="J12" s="167">
        <v>22494.2</v>
      </c>
      <c r="K12" s="167"/>
      <c r="L12" s="22"/>
      <c r="M12" s="23">
        <v>29773.9</v>
      </c>
      <c r="N12" s="24">
        <v>29773.9</v>
      </c>
      <c r="O12" s="25" t="s">
        <v>69</v>
      </c>
      <c r="P12" s="258">
        <v>27039</v>
      </c>
      <c r="Q12" s="259">
        <v>27034</v>
      </c>
      <c r="R12" s="260">
        <v>27034</v>
      </c>
    </row>
    <row r="13" spans="1:18" s="11" customFormat="1" ht="57.75" customHeight="1" x14ac:dyDescent="0.25">
      <c r="A13" s="26"/>
      <c r="B13" s="27"/>
      <c r="C13" s="28"/>
      <c r="D13" s="853"/>
      <c r="E13" s="415"/>
      <c r="F13" s="29"/>
      <c r="G13" s="30"/>
      <c r="H13" s="31"/>
      <c r="I13" s="416"/>
      <c r="J13" s="417"/>
      <c r="K13" s="417"/>
      <c r="L13" s="34"/>
      <c r="M13" s="35"/>
      <c r="N13" s="36"/>
      <c r="O13" s="37" t="s">
        <v>97</v>
      </c>
      <c r="P13" s="38">
        <v>5</v>
      </c>
      <c r="Q13" s="39">
        <v>5</v>
      </c>
      <c r="R13" s="40">
        <v>5</v>
      </c>
    </row>
    <row r="14" spans="1:18" s="11" customFormat="1" ht="15" customHeight="1" x14ac:dyDescent="0.25">
      <c r="A14" s="26"/>
      <c r="B14" s="27"/>
      <c r="C14" s="28"/>
      <c r="D14" s="853"/>
      <c r="E14" s="415"/>
      <c r="F14" s="29"/>
      <c r="G14" s="30"/>
      <c r="H14" s="41"/>
      <c r="I14" s="226"/>
      <c r="J14" s="227"/>
      <c r="K14" s="227"/>
      <c r="L14" s="44"/>
      <c r="M14" s="45"/>
      <c r="N14" s="46"/>
      <c r="O14" s="854" t="s">
        <v>70</v>
      </c>
      <c r="P14" s="856">
        <v>185</v>
      </c>
      <c r="Q14" s="858">
        <v>185</v>
      </c>
      <c r="R14" s="860">
        <v>185</v>
      </c>
    </row>
    <row r="15" spans="1:18" s="11" customFormat="1" ht="13.5" thickBot="1" x14ac:dyDescent="0.3">
      <c r="A15" s="26"/>
      <c r="B15" s="27"/>
      <c r="C15" s="28"/>
      <c r="D15" s="418"/>
      <c r="E15" s="415"/>
      <c r="F15" s="29"/>
      <c r="G15" s="30"/>
      <c r="H15" s="48" t="s">
        <v>18</v>
      </c>
      <c r="I15" s="49">
        <f t="shared" si="0"/>
        <v>22494.2</v>
      </c>
      <c r="J15" s="50">
        <f>SUM(J12:J14)</f>
        <v>22494.2</v>
      </c>
      <c r="K15" s="50"/>
      <c r="L15" s="51"/>
      <c r="M15" s="52">
        <f>SUM(M12:M14)</f>
        <v>29773.9</v>
      </c>
      <c r="N15" s="53">
        <f>SUM(N12:N14)</f>
        <v>29773.9</v>
      </c>
      <c r="O15" s="855"/>
      <c r="P15" s="857"/>
      <c r="Q15" s="859"/>
      <c r="R15" s="861"/>
    </row>
    <row r="16" spans="1:18" s="11" customFormat="1" ht="34.5" customHeight="1" x14ac:dyDescent="0.25">
      <c r="A16" s="14" t="s">
        <v>13</v>
      </c>
      <c r="B16" s="15" t="s">
        <v>13</v>
      </c>
      <c r="C16" s="16" t="s">
        <v>19</v>
      </c>
      <c r="D16" s="419" t="s">
        <v>71</v>
      </c>
      <c r="E16" s="414"/>
      <c r="F16" s="17" t="s">
        <v>16</v>
      </c>
      <c r="G16" s="18" t="s">
        <v>26</v>
      </c>
      <c r="H16" s="420" t="s">
        <v>17</v>
      </c>
      <c r="I16" s="20">
        <f t="shared" si="0"/>
        <v>2816.3</v>
      </c>
      <c r="J16" s="21">
        <v>2816.3</v>
      </c>
      <c r="K16" s="21">
        <v>914.3</v>
      </c>
      <c r="L16" s="54"/>
      <c r="M16" s="55">
        <v>4099.7</v>
      </c>
      <c r="N16" s="87">
        <v>4099.7</v>
      </c>
      <c r="O16" s="824" t="s">
        <v>72</v>
      </c>
      <c r="P16" s="910">
        <v>361</v>
      </c>
      <c r="Q16" s="828">
        <v>361</v>
      </c>
      <c r="R16" s="912">
        <v>361</v>
      </c>
    </row>
    <row r="17" spans="1:18" s="11" customFormat="1" ht="17.25" customHeight="1" thickBot="1" x14ac:dyDescent="0.3">
      <c r="A17" s="67"/>
      <c r="B17" s="68"/>
      <c r="C17" s="69"/>
      <c r="D17" s="421"/>
      <c r="E17" s="422"/>
      <c r="F17" s="70"/>
      <c r="G17" s="71"/>
      <c r="H17" s="56" t="s">
        <v>18</v>
      </c>
      <c r="I17" s="57">
        <f>L17+J17</f>
        <v>2816.3</v>
      </c>
      <c r="J17" s="58">
        <f>SUM(J16:J16)</f>
        <v>2816.3</v>
      </c>
      <c r="K17" s="59">
        <f>SUM(K16:K16)</f>
        <v>914.3</v>
      </c>
      <c r="L17" s="61">
        <f>SUM(L16:L16)</f>
        <v>0</v>
      </c>
      <c r="M17" s="62">
        <f>SUM(M16:M16)</f>
        <v>4099.7</v>
      </c>
      <c r="N17" s="61">
        <f>SUM(N16:N16)</f>
        <v>4099.7</v>
      </c>
      <c r="O17" s="825"/>
      <c r="P17" s="911"/>
      <c r="Q17" s="829"/>
      <c r="R17" s="913"/>
    </row>
    <row r="18" spans="1:18" s="11" customFormat="1" ht="25.5" x14ac:dyDescent="0.25">
      <c r="A18" s="14" t="s">
        <v>13</v>
      </c>
      <c r="B18" s="15" t="s">
        <v>13</v>
      </c>
      <c r="C18" s="16" t="s">
        <v>22</v>
      </c>
      <c r="D18" s="802" t="s">
        <v>73</v>
      </c>
      <c r="E18" s="414"/>
      <c r="F18" s="17" t="s">
        <v>16</v>
      </c>
      <c r="G18" s="18" t="s">
        <v>26</v>
      </c>
      <c r="H18" s="63" t="s">
        <v>17</v>
      </c>
      <c r="I18" s="64">
        <v>436.2</v>
      </c>
      <c r="J18" s="65">
        <v>436.2</v>
      </c>
      <c r="K18" s="65">
        <v>333</v>
      </c>
      <c r="L18" s="66"/>
      <c r="M18" s="55">
        <v>385.9</v>
      </c>
      <c r="N18" s="55">
        <v>385.9</v>
      </c>
      <c r="O18" s="824" t="s">
        <v>74</v>
      </c>
      <c r="P18" s="826">
        <v>14</v>
      </c>
      <c r="Q18" s="828">
        <v>14</v>
      </c>
      <c r="R18" s="830">
        <v>14</v>
      </c>
    </row>
    <row r="19" spans="1:18" s="11" customFormat="1" ht="13.5" thickBot="1" x14ac:dyDescent="0.3">
      <c r="A19" s="67"/>
      <c r="B19" s="68"/>
      <c r="C19" s="69"/>
      <c r="D19" s="803"/>
      <c r="E19" s="422"/>
      <c r="F19" s="70"/>
      <c r="G19" s="71"/>
      <c r="H19" s="48" t="s">
        <v>18</v>
      </c>
      <c r="I19" s="60">
        <f t="shared" ref="I19:I23" si="1">J19+L19</f>
        <v>436.2</v>
      </c>
      <c r="J19" s="59">
        <f>+J18</f>
        <v>436.2</v>
      </c>
      <c r="K19" s="58">
        <f>+K18</f>
        <v>333</v>
      </c>
      <c r="L19" s="72">
        <f>+L18</f>
        <v>0</v>
      </c>
      <c r="M19" s="57">
        <f>+M18</f>
        <v>385.9</v>
      </c>
      <c r="N19" s="57">
        <f>+N18</f>
        <v>385.9</v>
      </c>
      <c r="O19" s="825"/>
      <c r="P19" s="827"/>
      <c r="Q19" s="829"/>
      <c r="R19" s="831"/>
    </row>
    <row r="20" spans="1:18" s="11" customFormat="1" ht="36.75" customHeight="1" x14ac:dyDescent="0.25">
      <c r="A20" s="14" t="s">
        <v>13</v>
      </c>
      <c r="B20" s="15" t="s">
        <v>13</v>
      </c>
      <c r="C20" s="16" t="s">
        <v>24</v>
      </c>
      <c r="D20" s="802" t="s">
        <v>75</v>
      </c>
      <c r="E20" s="904"/>
      <c r="F20" s="17" t="s">
        <v>16</v>
      </c>
      <c r="G20" s="18" t="s">
        <v>26</v>
      </c>
      <c r="H20" s="63" t="s">
        <v>17</v>
      </c>
      <c r="I20" s="64">
        <f t="shared" si="1"/>
        <v>3440.6</v>
      </c>
      <c r="J20" s="65">
        <v>3440.6</v>
      </c>
      <c r="K20" s="73"/>
      <c r="L20" s="66"/>
      <c r="M20" s="55">
        <v>3341.2</v>
      </c>
      <c r="N20" s="55">
        <v>3241.8</v>
      </c>
      <c r="O20" s="824" t="s">
        <v>128</v>
      </c>
      <c r="P20" s="832" t="s">
        <v>129</v>
      </c>
      <c r="Q20" s="820" t="s">
        <v>130</v>
      </c>
      <c r="R20" s="822" t="s">
        <v>131</v>
      </c>
    </row>
    <row r="21" spans="1:18" s="11" customFormat="1" ht="15.75" customHeight="1" thickBot="1" x14ac:dyDescent="0.3">
      <c r="A21" s="67"/>
      <c r="B21" s="68"/>
      <c r="C21" s="69"/>
      <c r="D21" s="803"/>
      <c r="E21" s="905"/>
      <c r="F21" s="70"/>
      <c r="G21" s="71"/>
      <c r="H21" s="48" t="s">
        <v>18</v>
      </c>
      <c r="I21" s="60">
        <f t="shared" si="1"/>
        <v>3440.6</v>
      </c>
      <c r="J21" s="59">
        <f>+J20</f>
        <v>3440.6</v>
      </c>
      <c r="K21" s="58">
        <f>+K20</f>
        <v>0</v>
      </c>
      <c r="L21" s="72">
        <f>+L20</f>
        <v>0</v>
      </c>
      <c r="M21" s="57">
        <f>+M20</f>
        <v>3341.2</v>
      </c>
      <c r="N21" s="57">
        <f>+N20</f>
        <v>3241.8</v>
      </c>
      <c r="O21" s="825"/>
      <c r="P21" s="833"/>
      <c r="Q21" s="821"/>
      <c r="R21" s="823"/>
    </row>
    <row r="22" spans="1:18" s="11" customFormat="1" ht="39" customHeight="1" x14ac:dyDescent="0.25">
      <c r="A22" s="767" t="s">
        <v>13</v>
      </c>
      <c r="B22" s="768" t="s">
        <v>13</v>
      </c>
      <c r="C22" s="800" t="s">
        <v>28</v>
      </c>
      <c r="D22" s="802" t="s">
        <v>20</v>
      </c>
      <c r="E22" s="763"/>
      <c r="F22" s="717" t="s">
        <v>16</v>
      </c>
      <c r="G22" s="834" t="s">
        <v>26</v>
      </c>
      <c r="H22" s="19" t="s">
        <v>21</v>
      </c>
      <c r="I22" s="75">
        <f t="shared" si="1"/>
        <v>30396.45</v>
      </c>
      <c r="J22" s="76">
        <v>30396.45</v>
      </c>
      <c r="K22" s="77"/>
      <c r="L22" s="78"/>
      <c r="M22" s="79">
        <v>33888</v>
      </c>
      <c r="N22" s="80">
        <v>33888</v>
      </c>
      <c r="O22" s="81" t="s">
        <v>76</v>
      </c>
      <c r="P22" s="423">
        <v>6513</v>
      </c>
      <c r="Q22" s="424">
        <v>6513</v>
      </c>
      <c r="R22" s="425">
        <v>6513</v>
      </c>
    </row>
    <row r="23" spans="1:18" s="11" customFormat="1" ht="13.5" thickBot="1" x14ac:dyDescent="0.3">
      <c r="A23" s="818"/>
      <c r="B23" s="819"/>
      <c r="C23" s="801"/>
      <c r="D23" s="803"/>
      <c r="E23" s="764"/>
      <c r="F23" s="719"/>
      <c r="G23" s="835"/>
      <c r="H23" s="48" t="s">
        <v>18</v>
      </c>
      <c r="I23" s="60">
        <f t="shared" si="1"/>
        <v>30396.45</v>
      </c>
      <c r="J23" s="59">
        <f>+J22</f>
        <v>30396.45</v>
      </c>
      <c r="K23" s="58">
        <f>+K22</f>
        <v>0</v>
      </c>
      <c r="L23" s="72">
        <f>+L22</f>
        <v>0</v>
      </c>
      <c r="M23" s="57">
        <f>+M22</f>
        <v>33888</v>
      </c>
      <c r="N23" s="62">
        <f>+N22</f>
        <v>33888</v>
      </c>
      <c r="O23" s="82"/>
      <c r="P23" s="426"/>
      <c r="Q23" s="427"/>
      <c r="R23" s="428"/>
    </row>
    <row r="24" spans="1:18" s="11" customFormat="1" ht="17.25" customHeight="1" x14ac:dyDescent="0.25">
      <c r="A24" s="26" t="s">
        <v>13</v>
      </c>
      <c r="B24" s="27" t="s">
        <v>13</v>
      </c>
      <c r="C24" s="28" t="s">
        <v>36</v>
      </c>
      <c r="D24" s="802" t="s">
        <v>23</v>
      </c>
      <c r="E24" s="429"/>
      <c r="F24" s="29" t="s">
        <v>16</v>
      </c>
      <c r="G24" s="83" t="s">
        <v>26</v>
      </c>
      <c r="H24" s="84" t="s">
        <v>21</v>
      </c>
      <c r="I24" s="85">
        <f>J24+L24</f>
        <v>10511.7</v>
      </c>
      <c r="J24" s="65">
        <v>10511.7</v>
      </c>
      <c r="K24" s="86"/>
      <c r="L24" s="66"/>
      <c r="M24" s="55">
        <v>11259</v>
      </c>
      <c r="N24" s="87">
        <v>11259</v>
      </c>
      <c r="O24" s="920" t="s">
        <v>76</v>
      </c>
      <c r="P24" s="832">
        <v>5127</v>
      </c>
      <c r="Q24" s="820">
        <v>5127</v>
      </c>
      <c r="R24" s="822">
        <v>5127</v>
      </c>
    </row>
    <row r="25" spans="1:18" s="11" customFormat="1" ht="13.5" thickBot="1" x14ac:dyDescent="0.3">
      <c r="A25" s="26"/>
      <c r="B25" s="27"/>
      <c r="C25" s="28"/>
      <c r="D25" s="803"/>
      <c r="E25" s="415"/>
      <c r="F25" s="29"/>
      <c r="G25" s="30"/>
      <c r="H25" s="48" t="s">
        <v>18</v>
      </c>
      <c r="I25" s="60">
        <f t="shared" ref="I25:N25" si="2">+I24</f>
        <v>10511.7</v>
      </c>
      <c r="J25" s="59">
        <f t="shared" si="2"/>
        <v>10511.7</v>
      </c>
      <c r="K25" s="58">
        <f t="shared" si="2"/>
        <v>0</v>
      </c>
      <c r="L25" s="72">
        <f t="shared" si="2"/>
        <v>0</v>
      </c>
      <c r="M25" s="57">
        <f t="shared" si="2"/>
        <v>11259</v>
      </c>
      <c r="N25" s="57">
        <f t="shared" si="2"/>
        <v>11259</v>
      </c>
      <c r="O25" s="921"/>
      <c r="P25" s="833"/>
      <c r="Q25" s="821"/>
      <c r="R25" s="836"/>
    </row>
    <row r="26" spans="1:18" s="5" customFormat="1" ht="42" customHeight="1" x14ac:dyDescent="0.25">
      <c r="A26" s="767" t="s">
        <v>13</v>
      </c>
      <c r="B26" s="768" t="s">
        <v>13</v>
      </c>
      <c r="C26" s="708" t="s">
        <v>38</v>
      </c>
      <c r="D26" s="88" t="s">
        <v>25</v>
      </c>
      <c r="E26" s="430"/>
      <c r="F26" s="89">
        <v>10</v>
      </c>
      <c r="G26" s="90" t="s">
        <v>26</v>
      </c>
      <c r="H26" s="91" t="s">
        <v>27</v>
      </c>
      <c r="I26" s="85">
        <f>J26+L26</f>
        <v>393.5</v>
      </c>
      <c r="J26" s="65">
        <f>408.5-15</f>
        <v>393.5</v>
      </c>
      <c r="K26" s="92"/>
      <c r="L26" s="93"/>
      <c r="M26" s="94">
        <v>400</v>
      </c>
      <c r="N26" s="87">
        <v>400</v>
      </c>
      <c r="O26" s="837" t="s">
        <v>132</v>
      </c>
      <c r="P26" s="832">
        <v>215</v>
      </c>
      <c r="Q26" s="820">
        <v>217</v>
      </c>
      <c r="R26" s="822">
        <v>217</v>
      </c>
    </row>
    <row r="27" spans="1:18" s="11" customFormat="1" ht="13.5" thickBot="1" x14ac:dyDescent="0.3">
      <c r="A27" s="703"/>
      <c r="B27" s="706"/>
      <c r="C27" s="709"/>
      <c r="D27" s="95"/>
      <c r="E27" s="415"/>
      <c r="F27" s="29"/>
      <c r="G27" s="30"/>
      <c r="H27" s="48" t="s">
        <v>18</v>
      </c>
      <c r="I27" s="60">
        <f t="shared" ref="I27:N27" si="3">+I26</f>
        <v>393.5</v>
      </c>
      <c r="J27" s="59">
        <f t="shared" si="3"/>
        <v>393.5</v>
      </c>
      <c r="K27" s="58">
        <f t="shared" si="3"/>
        <v>0</v>
      </c>
      <c r="L27" s="72">
        <f t="shared" si="3"/>
        <v>0</v>
      </c>
      <c r="M27" s="57">
        <f t="shared" si="3"/>
        <v>400</v>
      </c>
      <c r="N27" s="57">
        <f t="shared" si="3"/>
        <v>400</v>
      </c>
      <c r="O27" s="838"/>
      <c r="P27" s="833"/>
      <c r="Q27" s="821"/>
      <c r="R27" s="836"/>
    </row>
    <row r="28" spans="1:18" s="6" customFormat="1" ht="30" customHeight="1" x14ac:dyDescent="0.25">
      <c r="A28" s="767" t="s">
        <v>13</v>
      </c>
      <c r="B28" s="768" t="s">
        <v>13</v>
      </c>
      <c r="C28" s="96" t="s">
        <v>77</v>
      </c>
      <c r="D28" s="774" t="s">
        <v>29</v>
      </c>
      <c r="E28" s="431"/>
      <c r="F28" s="97" t="s">
        <v>16</v>
      </c>
      <c r="G28" s="98">
        <v>3</v>
      </c>
      <c r="H28" s="99" t="s">
        <v>27</v>
      </c>
      <c r="I28" s="85">
        <f>J28+L28</f>
        <v>735.3</v>
      </c>
      <c r="J28" s="65">
        <v>735.3</v>
      </c>
      <c r="K28" s="92"/>
      <c r="L28" s="93"/>
      <c r="M28" s="55">
        <v>714.4</v>
      </c>
      <c r="N28" s="87">
        <v>714.4</v>
      </c>
      <c r="O28" s="432" t="s">
        <v>133</v>
      </c>
      <c r="P28" s="433" t="s">
        <v>134</v>
      </c>
      <c r="Q28" s="434" t="s">
        <v>135</v>
      </c>
      <c r="R28" s="435" t="s">
        <v>136</v>
      </c>
    </row>
    <row r="29" spans="1:18" s="6" customFormat="1" ht="13.5" thickBot="1" x14ac:dyDescent="0.3">
      <c r="A29" s="818"/>
      <c r="B29" s="819"/>
      <c r="C29" s="100"/>
      <c r="D29" s="776"/>
      <c r="E29" s="436"/>
      <c r="F29" s="101"/>
      <c r="G29" s="102"/>
      <c r="H29" s="103" t="s">
        <v>18</v>
      </c>
      <c r="I29" s="106">
        <f t="shared" ref="I29:N29" si="4">+I28</f>
        <v>735.3</v>
      </c>
      <c r="J29" s="59">
        <f t="shared" si="4"/>
        <v>735.3</v>
      </c>
      <c r="K29" s="108">
        <f t="shared" si="4"/>
        <v>0</v>
      </c>
      <c r="L29" s="72">
        <f t="shared" si="4"/>
        <v>0</v>
      </c>
      <c r="M29" s="109">
        <f t="shared" si="4"/>
        <v>714.4</v>
      </c>
      <c r="N29" s="109">
        <f t="shared" si="4"/>
        <v>714.4</v>
      </c>
      <c r="O29" s="110"/>
      <c r="P29" s="437"/>
      <c r="Q29" s="438"/>
      <c r="R29" s="439"/>
    </row>
    <row r="30" spans="1:18" s="5" customFormat="1" ht="13.5" thickBot="1" x14ac:dyDescent="0.3">
      <c r="A30" s="12" t="s">
        <v>13</v>
      </c>
      <c r="B30" s="13" t="s">
        <v>13</v>
      </c>
      <c r="C30" s="922" t="s">
        <v>30</v>
      </c>
      <c r="D30" s="923"/>
      <c r="E30" s="923"/>
      <c r="F30" s="923"/>
      <c r="G30" s="923"/>
      <c r="H30" s="924"/>
      <c r="I30" s="111">
        <f>J30+L30</f>
        <v>71224.25</v>
      </c>
      <c r="J30" s="112">
        <f>J29+J27+J25+J23+J21+J19+J17+J15</f>
        <v>71224.25</v>
      </c>
      <c r="K30" s="113">
        <f>K29+K27+K25+K23+K21+K19+K17+K15</f>
        <v>1247.3</v>
      </c>
      <c r="L30" s="112"/>
      <c r="M30" s="114">
        <f>M29+M27+M25+M23+M21+M19+M17+M15</f>
        <v>83862.100000000006</v>
      </c>
      <c r="N30" s="112">
        <f>N29+N27+N25+N23+N21+N19+N17+N15</f>
        <v>83762.700000000012</v>
      </c>
      <c r="O30" s="917"/>
      <c r="P30" s="918"/>
      <c r="Q30" s="918"/>
      <c r="R30" s="919"/>
    </row>
    <row r="31" spans="1:18" s="5" customFormat="1" ht="13.5" thickBot="1" x14ac:dyDescent="0.3">
      <c r="A31" s="115" t="s">
        <v>13</v>
      </c>
      <c r="B31" s="116" t="s">
        <v>19</v>
      </c>
      <c r="C31" s="914" t="s">
        <v>31</v>
      </c>
      <c r="D31" s="914"/>
      <c r="E31" s="914"/>
      <c r="F31" s="914"/>
      <c r="G31" s="914"/>
      <c r="H31" s="915"/>
      <c r="I31" s="915"/>
      <c r="J31" s="915"/>
      <c r="K31" s="915"/>
      <c r="L31" s="915"/>
      <c r="M31" s="915"/>
      <c r="N31" s="915"/>
      <c r="O31" s="915"/>
      <c r="P31" s="915"/>
      <c r="Q31" s="915"/>
      <c r="R31" s="916"/>
    </row>
    <row r="32" spans="1:18" s="6" customFormat="1" ht="28.5" customHeight="1" x14ac:dyDescent="0.25">
      <c r="A32" s="14" t="s">
        <v>13</v>
      </c>
      <c r="B32" s="116" t="s">
        <v>19</v>
      </c>
      <c r="C32" s="440" t="s">
        <v>13</v>
      </c>
      <c r="D32" s="441" t="s">
        <v>56</v>
      </c>
      <c r="E32" s="906"/>
      <c r="F32" s="118" t="s">
        <v>16</v>
      </c>
      <c r="G32" s="98">
        <v>3</v>
      </c>
      <c r="H32" s="442" t="s">
        <v>27</v>
      </c>
      <c r="I32" s="443">
        <f>J32+L32</f>
        <v>6979.6</v>
      </c>
      <c r="J32" s="443">
        <v>6979.6</v>
      </c>
      <c r="K32" s="443">
        <v>4567.2</v>
      </c>
      <c r="L32" s="444"/>
      <c r="M32" s="445">
        <v>9723.7999999999993</v>
      </c>
      <c r="N32" s="446">
        <v>9780.7999999999993</v>
      </c>
      <c r="O32" s="909" t="s">
        <v>155</v>
      </c>
      <c r="P32" s="121">
        <v>422</v>
      </c>
      <c r="Q32" s="122">
        <v>422</v>
      </c>
      <c r="R32" s="447">
        <v>422</v>
      </c>
    </row>
    <row r="33" spans="1:18" s="6" customFormat="1" ht="15.75" customHeight="1" x14ac:dyDescent="0.25">
      <c r="A33" s="26"/>
      <c r="B33" s="123"/>
      <c r="C33" s="144"/>
      <c r="D33" s="448" t="s">
        <v>137</v>
      </c>
      <c r="E33" s="907"/>
      <c r="F33" s="124"/>
      <c r="G33" s="449"/>
      <c r="H33" s="450" t="s">
        <v>32</v>
      </c>
      <c r="I33" s="451">
        <f>J33+L33</f>
        <v>1576.4</v>
      </c>
      <c r="J33" s="451">
        <v>1573.4</v>
      </c>
      <c r="K33" s="451">
        <v>585.4</v>
      </c>
      <c r="L33" s="452">
        <v>3</v>
      </c>
      <c r="M33" s="453">
        <v>2044.4</v>
      </c>
      <c r="N33" s="454">
        <v>2074.4</v>
      </c>
      <c r="O33" s="649"/>
      <c r="P33" s="311"/>
      <c r="Q33" s="312"/>
      <c r="R33" s="313"/>
    </row>
    <row r="34" spans="1:18" s="6" customFormat="1" ht="25.5" x14ac:dyDescent="0.25">
      <c r="A34" s="26"/>
      <c r="B34" s="123"/>
      <c r="C34" s="144"/>
      <c r="D34" s="448" t="s">
        <v>138</v>
      </c>
      <c r="E34" s="907"/>
      <c r="F34" s="124"/>
      <c r="G34" s="102"/>
      <c r="H34" s="31" t="s">
        <v>21</v>
      </c>
      <c r="I34" s="136">
        <f>J34+L34</f>
        <v>376.7</v>
      </c>
      <c r="J34" s="43">
        <v>376.7</v>
      </c>
      <c r="K34" s="43"/>
      <c r="L34" s="137"/>
      <c r="M34" s="138">
        <v>376.7</v>
      </c>
      <c r="N34" s="455">
        <v>376.7</v>
      </c>
      <c r="O34" s="154" t="s">
        <v>154</v>
      </c>
      <c r="P34" s="456">
        <v>1403</v>
      </c>
      <c r="Q34" s="457">
        <v>1523</v>
      </c>
      <c r="R34" s="458">
        <v>1523</v>
      </c>
    </row>
    <row r="35" spans="1:18" s="6" customFormat="1" ht="16.5" customHeight="1" x14ac:dyDescent="0.25">
      <c r="A35" s="26"/>
      <c r="B35" s="123"/>
      <c r="C35" s="144"/>
      <c r="D35" s="459" t="s">
        <v>139</v>
      </c>
      <c r="E35" s="907"/>
      <c r="F35" s="124"/>
      <c r="G35" s="102"/>
      <c r="H35" s="125" t="s">
        <v>17</v>
      </c>
      <c r="I35" s="126">
        <f>J35+L35</f>
        <v>2611</v>
      </c>
      <c r="J35" s="127">
        <v>2611</v>
      </c>
      <c r="K35" s="127">
        <v>1383.5</v>
      </c>
      <c r="L35" s="128"/>
      <c r="M35" s="129">
        <v>3170.4</v>
      </c>
      <c r="N35" s="460">
        <v>3170.4</v>
      </c>
      <c r="O35" s="154"/>
      <c r="P35" s="155"/>
      <c r="Q35" s="156"/>
      <c r="R35" s="157"/>
    </row>
    <row r="36" spans="1:18" s="6" customFormat="1" ht="25.5" x14ac:dyDescent="0.25">
      <c r="A36" s="26"/>
      <c r="B36" s="123"/>
      <c r="C36" s="144"/>
      <c r="D36" s="448" t="s">
        <v>140</v>
      </c>
      <c r="E36" s="907"/>
      <c r="F36" s="124"/>
      <c r="G36" s="102"/>
      <c r="H36" s="41"/>
      <c r="I36" s="130"/>
      <c r="J36" s="33"/>
      <c r="K36" s="33"/>
      <c r="L36" s="131"/>
      <c r="M36" s="132"/>
      <c r="N36" s="461"/>
      <c r="O36" s="154"/>
      <c r="P36" s="155"/>
      <c r="Q36" s="156"/>
      <c r="R36" s="157"/>
    </row>
    <row r="37" spans="1:18" s="6" customFormat="1" ht="17.25" customHeight="1" thickBot="1" x14ac:dyDescent="0.3">
      <c r="A37" s="67"/>
      <c r="B37" s="244"/>
      <c r="C37" s="462"/>
      <c r="D37" s="463" t="s">
        <v>141</v>
      </c>
      <c r="E37" s="908"/>
      <c r="F37" s="464"/>
      <c r="G37" s="465"/>
      <c r="H37" s="466"/>
      <c r="I37" s="467"/>
      <c r="J37" s="468"/>
      <c r="K37" s="469"/>
      <c r="L37" s="470"/>
      <c r="M37" s="471"/>
      <c r="N37" s="472"/>
      <c r="O37" s="473"/>
      <c r="P37" s="272"/>
      <c r="Q37" s="273"/>
      <c r="R37" s="274"/>
    </row>
    <row r="38" spans="1:18" s="6" customFormat="1" ht="29.25" customHeight="1" x14ac:dyDescent="0.25">
      <c r="A38" s="26"/>
      <c r="B38" s="123"/>
      <c r="C38" s="144"/>
      <c r="D38" s="474" t="s">
        <v>142</v>
      </c>
      <c r="E38" s="162"/>
      <c r="F38" s="149"/>
      <c r="G38" s="102"/>
      <c r="H38" s="310"/>
      <c r="I38" s="475"/>
      <c r="J38" s="476"/>
      <c r="K38" s="477"/>
      <c r="L38" s="478"/>
      <c r="M38" s="310"/>
      <c r="O38" s="154"/>
      <c r="P38" s="479"/>
      <c r="Q38" s="156"/>
      <c r="R38" s="480"/>
    </row>
    <row r="39" spans="1:18" s="6" customFormat="1" ht="24" customHeight="1" x14ac:dyDescent="0.25">
      <c r="A39" s="26"/>
      <c r="B39" s="123"/>
      <c r="C39" s="359"/>
      <c r="D39" s="474" t="s">
        <v>143</v>
      </c>
      <c r="E39" s="481"/>
      <c r="F39" s="29"/>
      <c r="G39" s="151"/>
      <c r="H39" s="41"/>
      <c r="I39" s="130"/>
      <c r="J39" s="33"/>
      <c r="K39" s="33"/>
      <c r="L39" s="131"/>
      <c r="M39" s="132"/>
      <c r="N39" s="461"/>
      <c r="O39" s="154"/>
      <c r="P39" s="479"/>
      <c r="Q39" s="156"/>
      <c r="R39" s="480"/>
    </row>
    <row r="40" spans="1:18" s="153" customFormat="1" ht="24.75" customHeight="1" x14ac:dyDescent="0.25">
      <c r="A40" s="26"/>
      <c r="B40" s="123"/>
      <c r="C40" s="482"/>
      <c r="D40" s="474" t="s">
        <v>144</v>
      </c>
      <c r="E40" s="483"/>
      <c r="F40" s="152"/>
      <c r="G40" s="102"/>
      <c r="H40" s="41"/>
      <c r="I40" s="130"/>
      <c r="J40" s="33"/>
      <c r="K40" s="33"/>
      <c r="L40" s="131"/>
      <c r="M40" s="132"/>
      <c r="N40" s="461"/>
      <c r="O40" s="154"/>
      <c r="P40" s="479"/>
      <c r="Q40" s="156"/>
      <c r="R40" s="480"/>
    </row>
    <row r="41" spans="1:18" s="6" customFormat="1" ht="15" customHeight="1" x14ac:dyDescent="0.25">
      <c r="A41" s="26"/>
      <c r="B41" s="123"/>
      <c r="C41" s="144"/>
      <c r="D41" s="728" t="s">
        <v>145</v>
      </c>
      <c r="E41" s="907"/>
      <c r="F41" s="124"/>
      <c r="G41" s="102"/>
      <c r="H41" s="41"/>
      <c r="I41" s="130"/>
      <c r="J41" s="33"/>
      <c r="K41" s="33"/>
      <c r="L41" s="131"/>
      <c r="M41" s="132"/>
      <c r="N41" s="461"/>
      <c r="O41" s="813"/>
      <c r="P41" s="788"/>
      <c r="Q41" s="790"/>
      <c r="R41" s="812"/>
    </row>
    <row r="42" spans="1:18" s="6" customFormat="1" ht="15" customHeight="1" x14ac:dyDescent="0.25">
      <c r="A42" s="26"/>
      <c r="B42" s="27"/>
      <c r="C42" s="144"/>
      <c r="D42" s="728"/>
      <c r="E42" s="907"/>
      <c r="F42" s="124"/>
      <c r="G42" s="102"/>
      <c r="H42" s="41"/>
      <c r="I42" s="130"/>
      <c r="J42" s="130"/>
      <c r="K42" s="130"/>
      <c r="L42" s="159"/>
      <c r="M42" s="132"/>
      <c r="N42" s="461"/>
      <c r="O42" s="813"/>
      <c r="P42" s="788"/>
      <c r="Q42" s="790"/>
      <c r="R42" s="812"/>
    </row>
    <row r="43" spans="1:18" s="11" customFormat="1" ht="12.75" customHeight="1" x14ac:dyDescent="0.25">
      <c r="A43" s="26"/>
      <c r="B43" s="27"/>
      <c r="C43" s="484"/>
      <c r="D43" s="728"/>
      <c r="E43" s="907"/>
      <c r="F43" s="29"/>
      <c r="G43" s="30"/>
      <c r="H43" s="41"/>
      <c r="I43" s="130"/>
      <c r="J43" s="130"/>
      <c r="K43" s="130"/>
      <c r="L43" s="159"/>
      <c r="M43" s="160"/>
      <c r="N43" s="262"/>
      <c r="O43" s="813"/>
      <c r="P43" s="788"/>
      <c r="Q43" s="790"/>
      <c r="R43" s="812"/>
    </row>
    <row r="44" spans="1:18" s="6" customFormat="1" ht="15" customHeight="1" x14ac:dyDescent="0.25">
      <c r="A44" s="26"/>
      <c r="B44" s="123"/>
      <c r="C44" s="144"/>
      <c r="D44" s="728" t="s">
        <v>146</v>
      </c>
      <c r="E44" s="907"/>
      <c r="F44" s="124"/>
      <c r="G44" s="102"/>
      <c r="H44" s="41"/>
      <c r="I44" s="130"/>
      <c r="J44" s="33"/>
      <c r="K44" s="33"/>
      <c r="L44" s="131"/>
      <c r="M44" s="132"/>
      <c r="N44" s="461"/>
      <c r="O44" s="813"/>
      <c r="P44" s="788"/>
      <c r="Q44" s="790"/>
      <c r="R44" s="812"/>
    </row>
    <row r="45" spans="1:18" s="6" customFormat="1" ht="15" customHeight="1" x14ac:dyDescent="0.25">
      <c r="A45" s="26"/>
      <c r="B45" s="27"/>
      <c r="C45" s="144"/>
      <c r="D45" s="728"/>
      <c r="E45" s="907"/>
      <c r="F45" s="124"/>
      <c r="G45" s="102"/>
      <c r="H45" s="41"/>
      <c r="I45" s="130"/>
      <c r="J45" s="130"/>
      <c r="K45" s="130"/>
      <c r="L45" s="159"/>
      <c r="M45" s="132"/>
      <c r="N45" s="461"/>
      <c r="O45" s="813"/>
      <c r="P45" s="788"/>
      <c r="Q45" s="790"/>
      <c r="R45" s="812"/>
    </row>
    <row r="46" spans="1:18" s="11" customFormat="1" ht="12" customHeight="1" x14ac:dyDescent="0.25">
      <c r="A46" s="26"/>
      <c r="B46" s="27"/>
      <c r="C46" s="484"/>
      <c r="D46" s="728"/>
      <c r="E46" s="907"/>
      <c r="F46" s="29"/>
      <c r="G46" s="30"/>
      <c r="H46" s="41"/>
      <c r="I46" s="130"/>
      <c r="J46" s="130"/>
      <c r="K46" s="130"/>
      <c r="L46" s="159"/>
      <c r="M46" s="160"/>
      <c r="N46" s="262"/>
      <c r="O46" s="813"/>
      <c r="P46" s="788"/>
      <c r="Q46" s="790"/>
      <c r="R46" s="812"/>
    </row>
    <row r="47" spans="1:18" s="6" customFormat="1" ht="15" customHeight="1" x14ac:dyDescent="0.25">
      <c r="A47" s="26"/>
      <c r="B47" s="123"/>
      <c r="C47" s="144"/>
      <c r="D47" s="728" t="s">
        <v>81</v>
      </c>
      <c r="E47" s="907"/>
      <c r="F47" s="124"/>
      <c r="G47" s="102"/>
      <c r="H47" s="41"/>
      <c r="I47" s="130"/>
      <c r="J47" s="33"/>
      <c r="K47" s="33"/>
      <c r="L47" s="131"/>
      <c r="M47" s="132"/>
      <c r="N47" s="461"/>
      <c r="O47" s="813"/>
      <c r="P47" s="788"/>
      <c r="Q47" s="790"/>
      <c r="R47" s="812"/>
    </row>
    <row r="48" spans="1:18" s="6" customFormat="1" ht="15" customHeight="1" x14ac:dyDescent="0.25">
      <c r="A48" s="26"/>
      <c r="B48" s="27"/>
      <c r="C48" s="144"/>
      <c r="D48" s="728"/>
      <c r="E48" s="907"/>
      <c r="F48" s="124"/>
      <c r="G48" s="102"/>
      <c r="H48" s="134"/>
      <c r="I48" s="135"/>
      <c r="J48" s="485"/>
      <c r="K48" s="135"/>
      <c r="L48" s="486"/>
      <c r="M48" s="141"/>
      <c r="N48" s="487"/>
      <c r="O48" s="813"/>
      <c r="P48" s="788"/>
      <c r="Q48" s="790"/>
      <c r="R48" s="812"/>
    </row>
    <row r="49" spans="1:22" s="6" customFormat="1" ht="15" customHeight="1" thickBot="1" x14ac:dyDescent="0.3">
      <c r="A49" s="26"/>
      <c r="B49" s="123"/>
      <c r="C49" s="359"/>
      <c r="D49" s="817"/>
      <c r="E49" s="908"/>
      <c r="F49" s="124"/>
      <c r="G49" s="163"/>
      <c r="H49" s="48" t="s">
        <v>18</v>
      </c>
      <c r="I49" s="119">
        <f>SUM(I32:I48)</f>
        <v>11543.7</v>
      </c>
      <c r="J49" s="119">
        <f t="shared" ref="J49:N49" si="5">SUM(J32:J48)</f>
        <v>11540.7</v>
      </c>
      <c r="K49" s="119">
        <f>SUM(K32:K48)</f>
        <v>6536.0999999999995</v>
      </c>
      <c r="L49" s="120">
        <f t="shared" si="5"/>
        <v>3</v>
      </c>
      <c r="M49" s="270">
        <f t="shared" si="5"/>
        <v>15315.3</v>
      </c>
      <c r="N49" s="119">
        <f t="shared" si="5"/>
        <v>15402.3</v>
      </c>
      <c r="O49" s="757"/>
      <c r="P49" s="789"/>
      <c r="Q49" s="723"/>
      <c r="R49" s="925"/>
    </row>
    <row r="50" spans="1:22" s="5" customFormat="1" ht="53.25" customHeight="1" x14ac:dyDescent="0.25">
      <c r="A50" s="806" t="s">
        <v>13</v>
      </c>
      <c r="B50" s="808" t="s">
        <v>19</v>
      </c>
      <c r="C50" s="810" t="s">
        <v>19</v>
      </c>
      <c r="D50" s="761" t="s">
        <v>54</v>
      </c>
      <c r="E50" s="804"/>
      <c r="F50" s="814">
        <v>10</v>
      </c>
      <c r="G50" s="816" t="s">
        <v>26</v>
      </c>
      <c r="H50" s="165" t="s">
        <v>27</v>
      </c>
      <c r="I50" s="166">
        <f>J50+L50</f>
        <v>852</v>
      </c>
      <c r="J50" s="167">
        <v>852</v>
      </c>
      <c r="K50" s="167"/>
      <c r="L50" s="168"/>
      <c r="M50" s="24">
        <v>897.8</v>
      </c>
      <c r="N50" s="169">
        <v>897.8</v>
      </c>
      <c r="O50" s="778" t="s">
        <v>59</v>
      </c>
      <c r="P50" s="229">
        <v>72</v>
      </c>
      <c r="Q50" s="230">
        <v>72</v>
      </c>
      <c r="R50" s="488">
        <v>72</v>
      </c>
    </row>
    <row r="51" spans="1:22" s="6" customFormat="1" ht="13.5" thickBot="1" x14ac:dyDescent="0.3">
      <c r="A51" s="807"/>
      <c r="B51" s="809"/>
      <c r="C51" s="811"/>
      <c r="D51" s="762"/>
      <c r="E51" s="805"/>
      <c r="F51" s="815"/>
      <c r="G51" s="701"/>
      <c r="H51" s="48" t="s">
        <v>18</v>
      </c>
      <c r="I51" s="60">
        <f>J51+L51</f>
        <v>852</v>
      </c>
      <c r="J51" s="59">
        <f>J50</f>
        <v>852</v>
      </c>
      <c r="K51" s="58"/>
      <c r="L51" s="72"/>
      <c r="M51" s="57">
        <f>SUM(M50)</f>
        <v>897.8</v>
      </c>
      <c r="N51" s="57">
        <f>SUM(N50)</f>
        <v>897.8</v>
      </c>
      <c r="O51" s="779"/>
      <c r="P51" s="489"/>
      <c r="Q51" s="490"/>
      <c r="R51" s="491"/>
    </row>
    <row r="52" spans="1:22" s="5" customFormat="1" ht="76.5" customHeight="1" x14ac:dyDescent="0.25">
      <c r="A52" s="172" t="s">
        <v>13</v>
      </c>
      <c r="B52" s="173" t="s">
        <v>19</v>
      </c>
      <c r="C52" s="16" t="s">
        <v>22</v>
      </c>
      <c r="D52" s="492" t="s">
        <v>55</v>
      </c>
      <c r="E52" s="794"/>
      <c r="F52" s="174">
        <v>10</v>
      </c>
      <c r="G52" s="175" t="s">
        <v>26</v>
      </c>
      <c r="H52" s="165" t="s">
        <v>27</v>
      </c>
      <c r="I52" s="178">
        <f>J52+L52</f>
        <v>709.6</v>
      </c>
      <c r="J52" s="179">
        <v>709.6</v>
      </c>
      <c r="K52" s="179"/>
      <c r="L52" s="178"/>
      <c r="M52" s="180">
        <v>700</v>
      </c>
      <c r="N52" s="177">
        <v>400</v>
      </c>
      <c r="O52" s="181" t="s">
        <v>150</v>
      </c>
      <c r="P52" s="170">
        <v>89</v>
      </c>
      <c r="Q52" s="171">
        <v>89</v>
      </c>
      <c r="R52" s="182">
        <v>89</v>
      </c>
      <c r="V52" s="6"/>
    </row>
    <row r="53" spans="1:22" s="5" customFormat="1" ht="42" customHeight="1" x14ac:dyDescent="0.25">
      <c r="A53" s="183"/>
      <c r="B53" s="184"/>
      <c r="C53" s="28"/>
      <c r="D53" s="493" t="s">
        <v>147</v>
      </c>
      <c r="E53" s="795"/>
      <c r="F53" s="185"/>
      <c r="G53" s="186"/>
      <c r="H53" s="494"/>
      <c r="I53" s="203"/>
      <c r="J53" s="201"/>
      <c r="K53" s="201"/>
      <c r="L53" s="203"/>
      <c r="M53" s="204"/>
      <c r="N53" s="200"/>
      <c r="O53" s="495"/>
      <c r="P53" s="496"/>
      <c r="Q53" s="230"/>
      <c r="R53" s="497"/>
    </row>
    <row r="54" spans="1:22" s="5" customFormat="1" ht="42" customHeight="1" x14ac:dyDescent="0.25">
      <c r="A54" s="183"/>
      <c r="B54" s="184"/>
      <c r="C54" s="28"/>
      <c r="D54" s="493" t="s">
        <v>148</v>
      </c>
      <c r="E54" s="795"/>
      <c r="F54" s="185"/>
      <c r="G54" s="186"/>
      <c r="H54" s="494"/>
      <c r="I54" s="203"/>
      <c r="J54" s="201"/>
      <c r="K54" s="201"/>
      <c r="L54" s="203"/>
      <c r="M54" s="204"/>
      <c r="N54" s="200"/>
      <c r="O54" s="206"/>
      <c r="P54" s="207"/>
      <c r="Q54" s="208"/>
      <c r="R54" s="209"/>
      <c r="U54" s="6"/>
    </row>
    <row r="55" spans="1:22" s="5" customFormat="1" ht="30.75" customHeight="1" x14ac:dyDescent="0.25">
      <c r="A55" s="195"/>
      <c r="B55" s="196"/>
      <c r="C55" s="197"/>
      <c r="D55" s="853" t="s">
        <v>149</v>
      </c>
      <c r="E55" s="795"/>
      <c r="F55" s="198"/>
      <c r="G55" s="498"/>
      <c r="H55" s="494"/>
      <c r="I55" s="203"/>
      <c r="J55" s="201"/>
      <c r="K55" s="201"/>
      <c r="L55" s="203"/>
      <c r="M55" s="204"/>
      <c r="N55" s="200"/>
      <c r="O55" s="769"/>
      <c r="P55" s="207"/>
      <c r="Q55" s="208"/>
      <c r="R55" s="209"/>
      <c r="S55" s="6"/>
      <c r="T55" s="6"/>
    </row>
    <row r="56" spans="1:22" s="6" customFormat="1" ht="15.75" customHeight="1" thickBot="1" x14ac:dyDescent="0.3">
      <c r="A56" s="191"/>
      <c r="B56" s="192"/>
      <c r="C56" s="193"/>
      <c r="D56" s="803"/>
      <c r="E56" s="210"/>
      <c r="F56" s="194"/>
      <c r="G56" s="499"/>
      <c r="H56" s="48" t="s">
        <v>18</v>
      </c>
      <c r="I56" s="60">
        <f>J56+L56</f>
        <v>709.6</v>
      </c>
      <c r="J56" s="59">
        <f>SUM(J52:J55)</f>
        <v>709.6</v>
      </c>
      <c r="K56" s="58">
        <f>SUM(K53:K55)</f>
        <v>0</v>
      </c>
      <c r="L56" s="72">
        <f>SUM(L53:L55)</f>
        <v>0</v>
      </c>
      <c r="M56" s="62">
        <f>SUM(M52:M55)</f>
        <v>700</v>
      </c>
      <c r="N56" s="62">
        <f>SUM(N52:N55)</f>
        <v>400</v>
      </c>
      <c r="O56" s="762"/>
      <c r="P56" s="500"/>
      <c r="Q56" s="501"/>
      <c r="R56" s="502"/>
    </row>
    <row r="57" spans="1:22" s="5" customFormat="1" ht="30.75" customHeight="1" x14ac:dyDescent="0.25">
      <c r="A57" s="796" t="s">
        <v>13</v>
      </c>
      <c r="B57" s="798" t="s">
        <v>19</v>
      </c>
      <c r="C57" s="800" t="s">
        <v>24</v>
      </c>
      <c r="D57" s="802" t="s">
        <v>33</v>
      </c>
      <c r="E57" s="804"/>
      <c r="F57" s="780">
        <v>10</v>
      </c>
      <c r="G57" s="782" t="s">
        <v>26</v>
      </c>
      <c r="H57" s="165" t="s">
        <v>27</v>
      </c>
      <c r="I57" s="211">
        <f>J57+K57+L57</f>
        <v>80</v>
      </c>
      <c r="J57" s="167">
        <v>80</v>
      </c>
      <c r="K57" s="167"/>
      <c r="L57" s="168"/>
      <c r="M57" s="24">
        <v>90</v>
      </c>
      <c r="N57" s="74">
        <v>95</v>
      </c>
      <c r="O57" s="777" t="s">
        <v>153</v>
      </c>
      <c r="P57" s="784">
        <v>20</v>
      </c>
      <c r="Q57" s="786">
        <v>20</v>
      </c>
      <c r="R57" s="772">
        <v>20</v>
      </c>
    </row>
    <row r="58" spans="1:22" s="5" customFormat="1" ht="13.5" thickBot="1" x14ac:dyDescent="0.3">
      <c r="A58" s="797"/>
      <c r="B58" s="799"/>
      <c r="C58" s="801"/>
      <c r="D58" s="803"/>
      <c r="E58" s="805"/>
      <c r="F58" s="781"/>
      <c r="G58" s="783"/>
      <c r="H58" s="103" t="s">
        <v>18</v>
      </c>
      <c r="I58" s="104">
        <f>J58+L58</f>
        <v>80</v>
      </c>
      <c r="J58" s="105">
        <f>SUM(J57)</f>
        <v>80</v>
      </c>
      <c r="K58" s="105"/>
      <c r="L58" s="212"/>
      <c r="M58" s="213">
        <f>SUM(M57)</f>
        <v>90</v>
      </c>
      <c r="N58" s="214">
        <f>SUM(N57)</f>
        <v>95</v>
      </c>
      <c r="O58" s="779"/>
      <c r="P58" s="785"/>
      <c r="Q58" s="787"/>
      <c r="R58" s="773"/>
    </row>
    <row r="59" spans="1:22" s="5" customFormat="1" ht="12.75" customHeight="1" x14ac:dyDescent="0.25">
      <c r="A59" s="767" t="s">
        <v>13</v>
      </c>
      <c r="B59" s="768" t="s">
        <v>19</v>
      </c>
      <c r="C59" s="215" t="s">
        <v>28</v>
      </c>
      <c r="D59" s="774" t="s">
        <v>34</v>
      </c>
      <c r="E59" s="216"/>
      <c r="F59" s="89">
        <v>10</v>
      </c>
      <c r="G59" s="217" t="s">
        <v>35</v>
      </c>
      <c r="H59" s="218" t="s">
        <v>27</v>
      </c>
      <c r="I59" s="219">
        <f>J59+L59</f>
        <v>150</v>
      </c>
      <c r="J59" s="220">
        <v>120</v>
      </c>
      <c r="K59" s="220"/>
      <c r="L59" s="221">
        <v>30</v>
      </c>
      <c r="M59" s="24">
        <v>150</v>
      </c>
      <c r="N59" s="169">
        <v>150</v>
      </c>
      <c r="O59" s="777" t="s">
        <v>60</v>
      </c>
      <c r="P59" s="170">
        <v>5</v>
      </c>
      <c r="Q59" s="171">
        <v>5</v>
      </c>
      <c r="R59" s="182">
        <v>5</v>
      </c>
    </row>
    <row r="60" spans="1:22" s="5" customFormat="1" x14ac:dyDescent="0.25">
      <c r="A60" s="703"/>
      <c r="B60" s="706"/>
      <c r="C60" s="142"/>
      <c r="D60" s="775"/>
      <c r="E60" s="222"/>
      <c r="F60" s="223"/>
      <c r="G60" s="224"/>
      <c r="H60" s="225" t="s">
        <v>21</v>
      </c>
      <c r="I60" s="226"/>
      <c r="J60" s="227"/>
      <c r="K60" s="227"/>
      <c r="L60" s="228"/>
      <c r="M60" s="503">
        <v>174.4</v>
      </c>
      <c r="N60" s="504">
        <v>174.4</v>
      </c>
      <c r="O60" s="778"/>
      <c r="P60" s="229"/>
      <c r="Q60" s="230"/>
      <c r="R60" s="231"/>
    </row>
    <row r="61" spans="1:22" s="5" customFormat="1" ht="13.5" thickBot="1" x14ac:dyDescent="0.3">
      <c r="A61" s="26"/>
      <c r="B61" s="123"/>
      <c r="C61" s="142"/>
      <c r="D61" s="776"/>
      <c r="E61" s="222"/>
      <c r="F61" s="223"/>
      <c r="G61" s="224"/>
      <c r="H61" s="103" t="s">
        <v>18</v>
      </c>
      <c r="I61" s="104">
        <f>J61+L61</f>
        <v>150</v>
      </c>
      <c r="J61" s="105">
        <f>SUM(J59:J60)</f>
        <v>120</v>
      </c>
      <c r="K61" s="105"/>
      <c r="L61" s="212">
        <f>SUM(L59:L60)</f>
        <v>30</v>
      </c>
      <c r="M61" s="213">
        <f>SUM(M59:M60)</f>
        <v>324.39999999999998</v>
      </c>
      <c r="N61" s="214">
        <f>SUM(N59:N60)</f>
        <v>324.39999999999998</v>
      </c>
      <c r="O61" s="232"/>
      <c r="P61" s="229"/>
      <c r="Q61" s="230"/>
      <c r="R61" s="231"/>
    </row>
    <row r="62" spans="1:22" s="5" customFormat="1" ht="12.75" customHeight="1" x14ac:dyDescent="0.25">
      <c r="A62" s="767" t="s">
        <v>13</v>
      </c>
      <c r="B62" s="768" t="s">
        <v>19</v>
      </c>
      <c r="C62" s="215" t="s">
        <v>36</v>
      </c>
      <c r="D62" s="761" t="s">
        <v>37</v>
      </c>
      <c r="E62" s="216"/>
      <c r="F62" s="89">
        <v>10</v>
      </c>
      <c r="G62" s="175" t="s">
        <v>26</v>
      </c>
      <c r="H62" s="199" t="s">
        <v>27</v>
      </c>
      <c r="I62" s="233">
        <f>J62+L62</f>
        <v>55.1</v>
      </c>
      <c r="J62" s="234">
        <v>55.1</v>
      </c>
      <c r="K62" s="234"/>
      <c r="L62" s="235"/>
      <c r="M62" s="46">
        <v>55.1</v>
      </c>
      <c r="N62" s="236">
        <v>55.1</v>
      </c>
      <c r="O62" s="777" t="s">
        <v>98</v>
      </c>
      <c r="P62" s="170">
        <v>16</v>
      </c>
      <c r="Q62" s="171">
        <v>16</v>
      </c>
      <c r="R62" s="182">
        <v>16</v>
      </c>
    </row>
    <row r="63" spans="1:22" s="5" customFormat="1" x14ac:dyDescent="0.2">
      <c r="A63" s="703"/>
      <c r="B63" s="706"/>
      <c r="C63" s="142"/>
      <c r="D63" s="769"/>
      <c r="E63" s="237"/>
      <c r="F63" s="238"/>
      <c r="G63" s="239"/>
      <c r="H63" s="41" t="s">
        <v>21</v>
      </c>
      <c r="I63" s="240"/>
      <c r="J63" s="241"/>
      <c r="K63" s="241"/>
      <c r="L63" s="242"/>
      <c r="M63" s="36">
        <v>551</v>
      </c>
      <c r="N63" s="243">
        <v>551</v>
      </c>
      <c r="O63" s="778"/>
      <c r="P63" s="229"/>
      <c r="Q63" s="230"/>
      <c r="R63" s="231"/>
    </row>
    <row r="64" spans="1:22" s="5" customFormat="1" ht="13.5" thickBot="1" x14ac:dyDescent="0.25">
      <c r="A64" s="26"/>
      <c r="B64" s="123"/>
      <c r="C64" s="142"/>
      <c r="D64" s="762"/>
      <c r="E64" s="237"/>
      <c r="F64" s="238"/>
      <c r="G64" s="239"/>
      <c r="H64" s="247" t="s">
        <v>18</v>
      </c>
      <c r="I64" s="104">
        <f>J64+L64</f>
        <v>55.1</v>
      </c>
      <c r="J64" s="105">
        <f>SUM(J62:J63)</f>
        <v>55.1</v>
      </c>
      <c r="K64" s="105"/>
      <c r="L64" s="212"/>
      <c r="M64" s="213">
        <f>SUM(M62:M63)</f>
        <v>606.1</v>
      </c>
      <c r="N64" s="214">
        <f>SUM(N62:N63)</f>
        <v>606.1</v>
      </c>
      <c r="O64" s="232"/>
      <c r="P64" s="229"/>
      <c r="Q64" s="230"/>
      <c r="R64" s="231"/>
    </row>
    <row r="65" spans="1:18" s="5" customFormat="1" ht="15.75" customHeight="1" x14ac:dyDescent="0.25">
      <c r="A65" s="767" t="s">
        <v>13</v>
      </c>
      <c r="B65" s="768" t="s">
        <v>19</v>
      </c>
      <c r="C65" s="215" t="s">
        <v>38</v>
      </c>
      <c r="D65" s="791" t="s">
        <v>157</v>
      </c>
      <c r="E65" s="505"/>
      <c r="F65" s="89">
        <v>10</v>
      </c>
      <c r="G65" s="252" t="s">
        <v>78</v>
      </c>
      <c r="H65" s="165" t="s">
        <v>21</v>
      </c>
      <c r="I65" s="211">
        <f>J65+L65</f>
        <v>515</v>
      </c>
      <c r="J65" s="167">
        <v>515</v>
      </c>
      <c r="K65" s="167"/>
      <c r="L65" s="168"/>
      <c r="M65" s="24">
        <v>515</v>
      </c>
      <c r="N65" s="74">
        <v>515</v>
      </c>
      <c r="O65" s="777" t="s">
        <v>98</v>
      </c>
      <c r="P65" s="170"/>
      <c r="Q65" s="171"/>
      <c r="R65" s="182"/>
    </row>
    <row r="66" spans="1:18" s="5" customFormat="1" x14ac:dyDescent="0.25">
      <c r="A66" s="703"/>
      <c r="B66" s="706"/>
      <c r="C66" s="142"/>
      <c r="D66" s="792"/>
      <c r="E66" s="506"/>
      <c r="F66" s="238"/>
      <c r="G66" s="253">
        <v>3</v>
      </c>
      <c r="H66" s="41"/>
      <c r="I66" s="226"/>
      <c r="J66" s="227"/>
      <c r="K66" s="227"/>
      <c r="L66" s="228"/>
      <c r="M66" s="46"/>
      <c r="N66" s="236"/>
      <c r="O66" s="778"/>
      <c r="P66" s="229"/>
      <c r="Q66" s="230"/>
      <c r="R66" s="231"/>
    </row>
    <row r="67" spans="1:18" s="5" customFormat="1" ht="13.5" thickBot="1" x14ac:dyDescent="0.3">
      <c r="A67" s="67"/>
      <c r="B67" s="244"/>
      <c r="C67" s="245"/>
      <c r="D67" s="793"/>
      <c r="E67" s="507"/>
      <c r="F67" s="246"/>
      <c r="G67" s="508">
        <v>6</v>
      </c>
      <c r="H67" s="247" t="s">
        <v>18</v>
      </c>
      <c r="I67" s="254">
        <f>J67+L67</f>
        <v>515</v>
      </c>
      <c r="J67" s="105">
        <f>SUM(J65:J66)</f>
        <v>515</v>
      </c>
      <c r="K67" s="255"/>
      <c r="L67" s="212"/>
      <c r="M67" s="213">
        <f>SUM(M65:M66)</f>
        <v>515</v>
      </c>
      <c r="N67" s="214">
        <f>SUM(N65:N66)</f>
        <v>515</v>
      </c>
      <c r="O67" s="248"/>
      <c r="P67" s="249"/>
      <c r="Q67" s="250"/>
      <c r="R67" s="251"/>
    </row>
    <row r="68" spans="1:18" s="5" customFormat="1" ht="15.75" customHeight="1" x14ac:dyDescent="0.25">
      <c r="A68" s="767" t="s">
        <v>13</v>
      </c>
      <c r="B68" s="768" t="s">
        <v>19</v>
      </c>
      <c r="C68" s="215" t="s">
        <v>77</v>
      </c>
      <c r="D68" s="761" t="s">
        <v>103</v>
      </c>
      <c r="E68" s="763"/>
      <c r="F68" s="717" t="s">
        <v>16</v>
      </c>
      <c r="G68" s="765" t="s">
        <v>26</v>
      </c>
      <c r="H68" s="19" t="s">
        <v>41</v>
      </c>
      <c r="I68" s="20">
        <f>J68+L68</f>
        <v>494.79999999999995</v>
      </c>
      <c r="J68" s="21">
        <v>191.4</v>
      </c>
      <c r="K68" s="21"/>
      <c r="L68" s="54">
        <v>303.39999999999998</v>
      </c>
      <c r="M68" s="256">
        <v>382.6</v>
      </c>
      <c r="N68" s="148">
        <v>382.6</v>
      </c>
      <c r="O68" s="257" t="s">
        <v>79</v>
      </c>
      <c r="P68" s="258">
        <v>50</v>
      </c>
      <c r="Q68" s="259">
        <v>50</v>
      </c>
      <c r="R68" s="260">
        <v>50</v>
      </c>
    </row>
    <row r="69" spans="1:18" s="5" customFormat="1" ht="15.75" customHeight="1" x14ac:dyDescent="0.25">
      <c r="A69" s="703"/>
      <c r="B69" s="706"/>
      <c r="C69" s="142"/>
      <c r="D69" s="769"/>
      <c r="E69" s="770"/>
      <c r="F69" s="718"/>
      <c r="G69" s="771"/>
      <c r="H69" s="125" t="s">
        <v>17</v>
      </c>
      <c r="I69" s="32"/>
      <c r="J69" s="130"/>
      <c r="K69" s="130"/>
      <c r="L69" s="261"/>
      <c r="M69" s="262">
        <v>561.6</v>
      </c>
      <c r="N69" s="160">
        <v>561.6</v>
      </c>
      <c r="O69" s="263" t="s">
        <v>80</v>
      </c>
      <c r="P69" s="264">
        <v>6</v>
      </c>
      <c r="Q69" s="143">
        <v>6</v>
      </c>
      <c r="R69" s="265">
        <v>6</v>
      </c>
    </row>
    <row r="70" spans="1:18" s="5" customFormat="1" ht="24.75" thickBot="1" x14ac:dyDescent="0.3">
      <c r="A70" s="26"/>
      <c r="B70" s="123"/>
      <c r="C70" s="245"/>
      <c r="D70" s="762"/>
      <c r="E70" s="764"/>
      <c r="F70" s="719"/>
      <c r="G70" s="766"/>
      <c r="H70" s="48" t="s">
        <v>18</v>
      </c>
      <c r="I70" s="266">
        <f>L70+J70</f>
        <v>494.79999999999995</v>
      </c>
      <c r="J70" s="267">
        <f>SUM(J68:J69)</f>
        <v>191.4</v>
      </c>
      <c r="K70" s="267"/>
      <c r="L70" s="269">
        <f>SUM(L68:L69)</f>
        <v>303.39999999999998</v>
      </c>
      <c r="M70" s="268">
        <f>SUM(M68:M69)</f>
        <v>944.2</v>
      </c>
      <c r="N70" s="270">
        <f>SUM(N68:N69)</f>
        <v>944.2</v>
      </c>
      <c r="O70" s="271" t="s">
        <v>99</v>
      </c>
      <c r="P70" s="272">
        <v>9.25</v>
      </c>
      <c r="Q70" s="273">
        <v>9.25</v>
      </c>
      <c r="R70" s="274">
        <v>9.25</v>
      </c>
    </row>
    <row r="71" spans="1:18" s="5" customFormat="1" ht="14.25" customHeight="1" x14ac:dyDescent="0.25">
      <c r="A71" s="14" t="s">
        <v>13</v>
      </c>
      <c r="B71" s="116" t="s">
        <v>19</v>
      </c>
      <c r="C71" s="215" t="s">
        <v>102</v>
      </c>
      <c r="D71" s="761" t="s">
        <v>104</v>
      </c>
      <c r="E71" s="763"/>
      <c r="F71" s="717" t="s">
        <v>16</v>
      </c>
      <c r="G71" s="765" t="s">
        <v>26</v>
      </c>
      <c r="H71" s="19" t="s">
        <v>27</v>
      </c>
      <c r="I71" s="20">
        <f>J71+L71</f>
        <v>15</v>
      </c>
      <c r="J71" s="21">
        <v>15</v>
      </c>
      <c r="K71" s="21"/>
      <c r="L71" s="54"/>
      <c r="M71" s="256"/>
      <c r="N71" s="148"/>
      <c r="O71" s="756" t="s">
        <v>105</v>
      </c>
      <c r="P71" s="750">
        <v>1</v>
      </c>
      <c r="Q71" s="733"/>
      <c r="R71" s="734"/>
    </row>
    <row r="72" spans="1:18" s="5" customFormat="1" ht="13.5" thickBot="1" x14ac:dyDescent="0.3">
      <c r="A72" s="26"/>
      <c r="B72" s="123"/>
      <c r="C72" s="245"/>
      <c r="D72" s="762"/>
      <c r="E72" s="764"/>
      <c r="F72" s="719"/>
      <c r="G72" s="766"/>
      <c r="H72" s="48" t="s">
        <v>18</v>
      </c>
      <c r="I72" s="266">
        <f>L72+J72</f>
        <v>15</v>
      </c>
      <c r="J72" s="267">
        <f>SUM(J71:J71)</f>
        <v>15</v>
      </c>
      <c r="K72" s="267"/>
      <c r="L72" s="269">
        <f>SUM(L71:L71)</f>
        <v>0</v>
      </c>
      <c r="M72" s="268">
        <f>SUM(M71:M71)</f>
        <v>0</v>
      </c>
      <c r="N72" s="270">
        <f>SUM(N71:N71)</f>
        <v>0</v>
      </c>
      <c r="O72" s="757"/>
      <c r="P72" s="721"/>
      <c r="Q72" s="723"/>
      <c r="R72" s="725"/>
    </row>
    <row r="73" spans="1:18" s="5" customFormat="1" ht="39.75" customHeight="1" x14ac:dyDescent="0.25">
      <c r="A73" s="14" t="s">
        <v>13</v>
      </c>
      <c r="B73" s="116" t="s">
        <v>19</v>
      </c>
      <c r="C73" s="215" t="s">
        <v>16</v>
      </c>
      <c r="D73" s="761" t="s">
        <v>120</v>
      </c>
      <c r="E73" s="763"/>
      <c r="F73" s="717" t="s">
        <v>16</v>
      </c>
      <c r="G73" s="765" t="s">
        <v>26</v>
      </c>
      <c r="H73" s="19" t="s">
        <v>27</v>
      </c>
      <c r="I73" s="20"/>
      <c r="J73" s="21"/>
      <c r="K73" s="21"/>
      <c r="L73" s="54"/>
      <c r="M73" s="256">
        <v>10</v>
      </c>
      <c r="N73" s="148"/>
      <c r="O73" s="756" t="s">
        <v>121</v>
      </c>
      <c r="P73" s="750"/>
      <c r="Q73" s="733">
        <v>1</v>
      </c>
      <c r="R73" s="734"/>
    </row>
    <row r="74" spans="1:18" s="5" customFormat="1" ht="13.5" thickBot="1" x14ac:dyDescent="0.3">
      <c r="A74" s="26"/>
      <c r="B74" s="123"/>
      <c r="C74" s="245"/>
      <c r="D74" s="762"/>
      <c r="E74" s="764"/>
      <c r="F74" s="719"/>
      <c r="G74" s="766"/>
      <c r="H74" s="48" t="s">
        <v>18</v>
      </c>
      <c r="I74" s="266">
        <f>L74+J74</f>
        <v>0</v>
      </c>
      <c r="J74" s="267">
        <f>SUM(J73:J73)</f>
        <v>0</v>
      </c>
      <c r="K74" s="267"/>
      <c r="L74" s="269">
        <f>SUM(L73:L73)</f>
        <v>0</v>
      </c>
      <c r="M74" s="268">
        <f>SUM(M73:M73)</f>
        <v>10</v>
      </c>
      <c r="N74" s="270">
        <f>SUM(N73:N73)</f>
        <v>0</v>
      </c>
      <c r="O74" s="757"/>
      <c r="P74" s="721"/>
      <c r="Q74" s="723"/>
      <c r="R74" s="725"/>
    </row>
    <row r="75" spans="1:18" s="5" customFormat="1" ht="13.5" thickBot="1" x14ac:dyDescent="0.3">
      <c r="A75" s="12" t="s">
        <v>13</v>
      </c>
      <c r="B75" s="13" t="s">
        <v>19</v>
      </c>
      <c r="C75" s="679" t="s">
        <v>30</v>
      </c>
      <c r="D75" s="679"/>
      <c r="E75" s="679"/>
      <c r="F75" s="679"/>
      <c r="G75" s="679"/>
      <c r="H75" s="741"/>
      <c r="I75" s="275">
        <f>I74+I72+I70+I67+I64+I61+I58+I56+I51+I49</f>
        <v>14415.2</v>
      </c>
      <c r="J75" s="509">
        <f t="shared" ref="J75:N75" si="6">J74+J72+J70+J67+J64+J61+J58+J56+J51+J49</f>
        <v>14078.800000000001</v>
      </c>
      <c r="K75" s="509">
        <f t="shared" si="6"/>
        <v>6536.0999999999995</v>
      </c>
      <c r="L75" s="510">
        <f t="shared" si="6"/>
        <v>336.4</v>
      </c>
      <c r="M75" s="275">
        <f t="shared" si="6"/>
        <v>19402.8</v>
      </c>
      <c r="N75" s="275">
        <f t="shared" si="6"/>
        <v>19184.8</v>
      </c>
      <c r="O75" s="742"/>
      <c r="P75" s="743"/>
      <c r="Q75" s="743"/>
      <c r="R75" s="744"/>
    </row>
    <row r="76" spans="1:18" s="5" customFormat="1" ht="13.5" thickBot="1" x14ac:dyDescent="0.3">
      <c r="A76" s="276" t="s">
        <v>13</v>
      </c>
      <c r="B76" s="13" t="s">
        <v>22</v>
      </c>
      <c r="C76" s="758" t="s">
        <v>39</v>
      </c>
      <c r="D76" s="758"/>
      <c r="E76" s="759"/>
      <c r="F76" s="759"/>
      <c r="G76" s="759"/>
      <c r="H76" s="759"/>
      <c r="I76" s="759"/>
      <c r="J76" s="759"/>
      <c r="K76" s="759"/>
      <c r="L76" s="759"/>
      <c r="M76" s="759"/>
      <c r="N76" s="759"/>
      <c r="O76" s="759"/>
      <c r="P76" s="759"/>
      <c r="Q76" s="759"/>
      <c r="R76" s="760"/>
    </row>
    <row r="77" spans="1:18" s="6" customFormat="1" ht="38.25" x14ac:dyDescent="0.25">
      <c r="A77" s="578" t="s">
        <v>13</v>
      </c>
      <c r="B77" s="579" t="s">
        <v>22</v>
      </c>
      <c r="C77" s="277" t="s">
        <v>13</v>
      </c>
      <c r="D77" s="117" t="s">
        <v>40</v>
      </c>
      <c r="E77" s="278"/>
      <c r="F77" s="146" t="s">
        <v>16</v>
      </c>
      <c r="G77" s="511">
        <v>5</v>
      </c>
      <c r="H77" s="279" t="s">
        <v>52</v>
      </c>
      <c r="I77" s="280">
        <f>J77+L77</f>
        <v>1008.2</v>
      </c>
      <c r="J77" s="179"/>
      <c r="K77" s="179"/>
      <c r="L77" s="281">
        <v>1008.2</v>
      </c>
      <c r="M77" s="180"/>
      <c r="N77" s="177"/>
      <c r="O77" s="582" t="s">
        <v>127</v>
      </c>
      <c r="P77" s="282">
        <v>4</v>
      </c>
      <c r="Q77" s="122"/>
      <c r="R77" s="283"/>
    </row>
    <row r="78" spans="1:18" s="6" customFormat="1" ht="14.25" customHeight="1" x14ac:dyDescent="0.25">
      <c r="A78" s="575"/>
      <c r="B78" s="576"/>
      <c r="C78" s="745"/>
      <c r="D78" s="746" t="s">
        <v>158</v>
      </c>
      <c r="E78" s="747" t="s">
        <v>123</v>
      </c>
      <c r="F78" s="149"/>
      <c r="G78" s="512"/>
      <c r="H78" s="284" t="s">
        <v>27</v>
      </c>
      <c r="I78" s="285">
        <f>J78+L78</f>
        <v>3.6</v>
      </c>
      <c r="J78" s="189">
        <v>3.6</v>
      </c>
      <c r="K78" s="189">
        <v>2.4</v>
      </c>
      <c r="L78" s="286"/>
      <c r="M78" s="190"/>
      <c r="N78" s="187"/>
      <c r="O78" s="649"/>
      <c r="P78" s="288"/>
      <c r="Q78" s="289"/>
      <c r="R78" s="290"/>
    </row>
    <row r="79" spans="1:18" s="6" customFormat="1" ht="14.25" customHeight="1" x14ac:dyDescent="0.25">
      <c r="A79" s="575"/>
      <c r="B79" s="576"/>
      <c r="C79" s="745"/>
      <c r="D79" s="728"/>
      <c r="E79" s="748"/>
      <c r="F79" s="149"/>
      <c r="G79" s="512"/>
      <c r="H79" s="284" t="s">
        <v>41</v>
      </c>
      <c r="I79" s="285">
        <f>J79+L79</f>
        <v>4952.1000000000004</v>
      </c>
      <c r="J79" s="287">
        <v>40</v>
      </c>
      <c r="K79" s="287">
        <v>25.3</v>
      </c>
      <c r="L79" s="287">
        <v>4912.1000000000004</v>
      </c>
      <c r="M79" s="204"/>
      <c r="N79" s="200"/>
      <c r="O79" s="649"/>
      <c r="P79" s="288"/>
      <c r="Q79" s="289"/>
      <c r="R79" s="290"/>
    </row>
    <row r="80" spans="1:18" s="6" customFormat="1" ht="14.25" customHeight="1" x14ac:dyDescent="0.25">
      <c r="A80" s="575"/>
      <c r="B80" s="576"/>
      <c r="C80" s="745"/>
      <c r="D80" s="728"/>
      <c r="E80" s="749"/>
      <c r="F80" s="513"/>
      <c r="G80" s="514"/>
      <c r="H80" s="515"/>
      <c r="I80" s="294"/>
      <c r="J80" s="295"/>
      <c r="K80" s="295"/>
      <c r="L80" s="295"/>
      <c r="M80" s="516"/>
      <c r="N80" s="517"/>
      <c r="O80" s="649"/>
      <c r="P80" s="308"/>
      <c r="Q80" s="289"/>
      <c r="R80" s="290"/>
    </row>
    <row r="81" spans="1:21" s="6" customFormat="1" ht="21.75" customHeight="1" x14ac:dyDescent="0.25">
      <c r="A81" s="575"/>
      <c r="B81" s="576"/>
      <c r="C81" s="577"/>
      <c r="D81" s="746" t="s">
        <v>159</v>
      </c>
      <c r="E81" s="739" t="s">
        <v>123</v>
      </c>
      <c r="F81" s="133"/>
      <c r="G81" s="518"/>
      <c r="H81" s="297"/>
      <c r="I81" s="298"/>
      <c r="J81" s="307"/>
      <c r="K81" s="307"/>
      <c r="L81" s="299"/>
      <c r="M81" s="190"/>
      <c r="N81" s="187"/>
      <c r="O81" s="649"/>
      <c r="P81" s="288"/>
      <c r="Q81" s="289"/>
      <c r="R81" s="290"/>
    </row>
    <row r="82" spans="1:21" s="6" customFormat="1" ht="21.75" customHeight="1" x14ac:dyDescent="0.25">
      <c r="A82" s="575"/>
      <c r="B82" s="576"/>
      <c r="C82" s="577"/>
      <c r="D82" s="728"/>
      <c r="E82" s="740"/>
      <c r="F82" s="124"/>
      <c r="G82" s="519"/>
      <c r="H82" s="284"/>
      <c r="I82" s="300"/>
      <c r="J82" s="287"/>
      <c r="K82" s="287"/>
      <c r="L82" s="286"/>
      <c r="M82" s="204"/>
      <c r="N82" s="200"/>
      <c r="O82" s="649"/>
      <c r="P82" s="288"/>
      <c r="Q82" s="289"/>
      <c r="R82" s="290"/>
    </row>
    <row r="83" spans="1:21" s="6" customFormat="1" ht="21" customHeight="1" x14ac:dyDescent="0.25">
      <c r="A83" s="575"/>
      <c r="B83" s="576"/>
      <c r="C83" s="577"/>
      <c r="D83" s="746" t="s">
        <v>160</v>
      </c>
      <c r="E83" s="739" t="s">
        <v>123</v>
      </c>
      <c r="F83" s="133"/>
      <c r="G83" s="518"/>
      <c r="H83" s="297"/>
      <c r="I83" s="300"/>
      <c r="J83" s="287"/>
      <c r="K83" s="287"/>
      <c r="L83" s="286"/>
      <c r="M83" s="190"/>
      <c r="N83" s="187"/>
      <c r="O83" s="649"/>
      <c r="P83" s="288"/>
      <c r="Q83" s="289"/>
      <c r="R83" s="290"/>
    </row>
    <row r="84" spans="1:21" s="6" customFormat="1" ht="21" customHeight="1" x14ac:dyDescent="0.25">
      <c r="A84" s="575"/>
      <c r="B84" s="576"/>
      <c r="C84" s="577"/>
      <c r="D84" s="728"/>
      <c r="E84" s="740"/>
      <c r="F84" s="124"/>
      <c r="G84" s="519"/>
      <c r="H84" s="284"/>
      <c r="I84" s="300"/>
      <c r="J84" s="287"/>
      <c r="K84" s="287"/>
      <c r="L84" s="286"/>
      <c r="M84" s="204"/>
      <c r="N84" s="200"/>
      <c r="O84" s="649"/>
      <c r="P84" s="288"/>
      <c r="Q84" s="289"/>
      <c r="R84" s="290"/>
    </row>
    <row r="85" spans="1:21" s="6" customFormat="1" ht="18.75" customHeight="1" x14ac:dyDescent="0.25">
      <c r="A85" s="575"/>
      <c r="B85" s="576"/>
      <c r="C85" s="577"/>
      <c r="D85" s="752" t="s">
        <v>124</v>
      </c>
      <c r="E85" s="739" t="s">
        <v>123</v>
      </c>
      <c r="F85" s="133"/>
      <c r="G85" s="518"/>
      <c r="H85" s="284"/>
      <c r="I85" s="285"/>
      <c r="J85" s="189"/>
      <c r="K85" s="189"/>
      <c r="L85" s="287"/>
      <c r="M85" s="190"/>
      <c r="N85" s="187"/>
      <c r="O85" s="649"/>
      <c r="P85" s="288"/>
      <c r="Q85" s="289"/>
      <c r="R85" s="290"/>
    </row>
    <row r="86" spans="1:21" s="6" customFormat="1" ht="18.75" customHeight="1" x14ac:dyDescent="0.25">
      <c r="A86" s="575"/>
      <c r="B86" s="576"/>
      <c r="C86" s="577"/>
      <c r="D86" s="753"/>
      <c r="E86" s="740"/>
      <c r="F86" s="124"/>
      <c r="G86" s="519"/>
      <c r="H86" s="291"/>
      <c r="I86" s="285"/>
      <c r="J86" s="201"/>
      <c r="K86" s="201"/>
      <c r="L86" s="293"/>
      <c r="M86" s="204"/>
      <c r="N86" s="200"/>
      <c r="O86" s="649"/>
      <c r="P86" s="288"/>
      <c r="Q86" s="289"/>
      <c r="R86" s="290"/>
    </row>
    <row r="87" spans="1:21" s="6" customFormat="1" ht="18.75" customHeight="1" x14ac:dyDescent="0.25">
      <c r="A87" s="575"/>
      <c r="B87" s="576"/>
      <c r="C87" s="577"/>
      <c r="D87" s="753"/>
      <c r="E87" s="740"/>
      <c r="F87" s="124"/>
      <c r="G87" s="519"/>
      <c r="H87" s="284"/>
      <c r="I87" s="285"/>
      <c r="J87" s="189"/>
      <c r="K87" s="189"/>
      <c r="L87" s="287"/>
      <c r="M87" s="190"/>
      <c r="N87" s="187"/>
      <c r="O87" s="649"/>
      <c r="P87" s="288"/>
      <c r="Q87" s="289"/>
      <c r="R87" s="290"/>
    </row>
    <row r="88" spans="1:21" s="6" customFormat="1" ht="13.5" thickBot="1" x14ac:dyDescent="0.3">
      <c r="A88" s="580"/>
      <c r="B88" s="581"/>
      <c r="C88" s="583"/>
      <c r="D88" s="754"/>
      <c r="E88" s="751"/>
      <c r="F88" s="464"/>
      <c r="G88" s="584"/>
      <c r="H88" s="585" t="s">
        <v>18</v>
      </c>
      <c r="I88" s="586">
        <f>SUM(I77:I87)</f>
        <v>5963.9000000000005</v>
      </c>
      <c r="J88" s="520">
        <f>SUM(J77:J87)</f>
        <v>43.6</v>
      </c>
      <c r="K88" s="520">
        <f>SUM(K77:K87)</f>
        <v>27.7</v>
      </c>
      <c r="L88" s="587">
        <f>SUM(L77:L87)</f>
        <v>5920.3</v>
      </c>
      <c r="M88" s="588">
        <f>SUM(M85:M87)</f>
        <v>0</v>
      </c>
      <c r="N88" s="589">
        <f>SUM(N85:N87)</f>
        <v>0</v>
      </c>
      <c r="O88" s="755"/>
      <c r="P88" s="590"/>
      <c r="Q88" s="591"/>
      <c r="R88" s="592"/>
    </row>
    <row r="89" spans="1:21" s="6" customFormat="1" ht="41.25" customHeight="1" x14ac:dyDescent="0.25">
      <c r="A89" s="14" t="s">
        <v>13</v>
      </c>
      <c r="B89" s="116" t="s">
        <v>22</v>
      </c>
      <c r="C89" s="277" t="s">
        <v>19</v>
      </c>
      <c r="D89" s="441" t="s">
        <v>42</v>
      </c>
      <c r="E89" s="145" t="s">
        <v>61</v>
      </c>
      <c r="F89" s="118" t="s">
        <v>16</v>
      </c>
      <c r="G89" s="98">
        <v>5</v>
      </c>
      <c r="H89" s="279" t="s">
        <v>27</v>
      </c>
      <c r="I89" s="358">
        <f t="shared" ref="I89:I92" si="7">J89+L89</f>
        <v>482</v>
      </c>
      <c r="J89" s="179"/>
      <c r="K89" s="179"/>
      <c r="L89" s="281">
        <v>482</v>
      </c>
      <c r="M89" s="180">
        <v>70</v>
      </c>
      <c r="N89" s="177">
        <v>1201.7</v>
      </c>
      <c r="O89" s="306"/>
      <c r="P89" s="121"/>
      <c r="Q89" s="122"/>
      <c r="R89" s="283"/>
    </row>
    <row r="90" spans="1:21" s="6" customFormat="1" ht="32.25" customHeight="1" x14ac:dyDescent="0.25">
      <c r="A90" s="26"/>
      <c r="B90" s="123"/>
      <c r="C90" s="296"/>
      <c r="D90" s="696" t="s">
        <v>169</v>
      </c>
      <c r="E90" s="737"/>
      <c r="F90" s="124"/>
      <c r="G90" s="738"/>
      <c r="H90" s="284" t="s">
        <v>52</v>
      </c>
      <c r="I90" s="360">
        <f t="shared" si="7"/>
        <v>0</v>
      </c>
      <c r="J90" s="189"/>
      <c r="K90" s="189"/>
      <c r="L90" s="287"/>
      <c r="M90" s="190">
        <v>960.8</v>
      </c>
      <c r="N90" s="187"/>
      <c r="O90" s="649" t="s">
        <v>151</v>
      </c>
      <c r="P90" s="308">
        <v>1</v>
      </c>
      <c r="Q90" s="289">
        <v>1</v>
      </c>
      <c r="R90" s="290"/>
    </row>
    <row r="91" spans="1:21" s="6" customFormat="1" ht="32.25" customHeight="1" x14ac:dyDescent="0.25">
      <c r="A91" s="26"/>
      <c r="B91" s="123"/>
      <c r="C91" s="296"/>
      <c r="D91" s="735"/>
      <c r="E91" s="737"/>
      <c r="F91" s="124"/>
      <c r="G91" s="738"/>
      <c r="H91" s="297" t="s">
        <v>41</v>
      </c>
      <c r="I91" s="521">
        <f t="shared" si="7"/>
        <v>705.2</v>
      </c>
      <c r="J91" s="307"/>
      <c r="K91" s="307"/>
      <c r="L91" s="307">
        <v>705.2</v>
      </c>
      <c r="M91" s="190"/>
      <c r="N91" s="187">
        <v>1201.5999999999999</v>
      </c>
      <c r="O91" s="649"/>
      <c r="P91" s="308"/>
      <c r="Q91" s="289"/>
      <c r="R91" s="290"/>
    </row>
    <row r="92" spans="1:21" s="6" customFormat="1" ht="32.25" customHeight="1" x14ac:dyDescent="0.25">
      <c r="A92" s="26"/>
      <c r="B92" s="123"/>
      <c r="C92" s="296"/>
      <c r="D92" s="735"/>
      <c r="E92" s="737"/>
      <c r="F92" s="124"/>
      <c r="G92" s="738"/>
      <c r="H92" s="297" t="s">
        <v>21</v>
      </c>
      <c r="I92" s="521">
        <f t="shared" si="7"/>
        <v>124.5</v>
      </c>
      <c r="J92" s="307"/>
      <c r="K92" s="307"/>
      <c r="L92" s="307">
        <v>124.5</v>
      </c>
      <c r="M92" s="204"/>
      <c r="N92" s="200"/>
      <c r="O92" s="304"/>
      <c r="P92" s="308"/>
      <c r="Q92" s="289"/>
      <c r="R92" s="290"/>
    </row>
    <row r="93" spans="1:21" s="6" customFormat="1" ht="20.25" customHeight="1" x14ac:dyDescent="0.25">
      <c r="A93" s="26"/>
      <c r="B93" s="123"/>
      <c r="C93" s="296"/>
      <c r="D93" s="736"/>
      <c r="E93" s="737"/>
      <c r="F93" s="124"/>
      <c r="G93" s="738"/>
      <c r="H93" s="515"/>
      <c r="I93" s="309"/>
      <c r="J93" s="295"/>
      <c r="K93" s="295"/>
      <c r="L93" s="295"/>
      <c r="M93" s="522"/>
      <c r="N93" s="523"/>
      <c r="O93" s="310"/>
      <c r="P93" s="524"/>
      <c r="Q93" s="223"/>
      <c r="R93" s="525"/>
    </row>
    <row r="94" spans="1:21" s="6" customFormat="1" ht="41.25" customHeight="1" x14ac:dyDescent="0.25">
      <c r="A94" s="26"/>
      <c r="B94" s="123"/>
      <c r="C94" s="296"/>
      <c r="D94" s="593" t="s">
        <v>167</v>
      </c>
      <c r="E94" s="150"/>
      <c r="F94" s="124"/>
      <c r="G94" s="102"/>
      <c r="H94" s="515"/>
      <c r="I94" s="309"/>
      <c r="J94" s="295"/>
      <c r="K94" s="295"/>
      <c r="L94" s="295"/>
      <c r="M94" s="522"/>
      <c r="N94" s="523"/>
      <c r="O94" s="310"/>
      <c r="P94" s="524"/>
      <c r="Q94" s="223"/>
      <c r="R94" s="525"/>
    </row>
    <row r="95" spans="1:21" ht="43.5" customHeight="1" x14ac:dyDescent="0.2">
      <c r="A95" s="26"/>
      <c r="B95" s="123"/>
      <c r="C95" s="346"/>
      <c r="D95" s="526" t="s">
        <v>170</v>
      </c>
      <c r="E95" s="641"/>
      <c r="F95" s="527" t="s">
        <v>16</v>
      </c>
      <c r="G95" s="616" t="s">
        <v>35</v>
      </c>
      <c r="H95" s="31" t="s">
        <v>27</v>
      </c>
      <c r="I95" s="42">
        <f t="shared" ref="I95" si="8">J95+L95</f>
        <v>23</v>
      </c>
      <c r="J95" s="43">
        <v>23</v>
      </c>
      <c r="K95" s="43"/>
      <c r="L95" s="137"/>
      <c r="M95" s="528"/>
      <c r="N95" s="139">
        <v>53.7</v>
      </c>
      <c r="O95" s="314" t="s">
        <v>152</v>
      </c>
      <c r="P95" s="315">
        <v>1</v>
      </c>
      <c r="Q95" s="316">
        <v>1</v>
      </c>
      <c r="R95" s="317">
        <v>3</v>
      </c>
      <c r="U95" s="361"/>
    </row>
    <row r="96" spans="1:21" ht="22.5" customHeight="1" x14ac:dyDescent="0.2">
      <c r="A96" s="703"/>
      <c r="B96" s="706"/>
      <c r="C96" s="732"/>
      <c r="D96" s="618" t="s">
        <v>82</v>
      </c>
      <c r="E96" s="642"/>
      <c r="F96" s="529"/>
      <c r="G96" s="617"/>
      <c r="H96" s="530"/>
      <c r="I96" s="42"/>
      <c r="J96" s="43"/>
      <c r="K96" s="43"/>
      <c r="L96" s="137"/>
      <c r="M96" s="531"/>
      <c r="N96" s="532"/>
      <c r="O96" s="206"/>
      <c r="P96" s="533"/>
      <c r="Q96" s="533"/>
      <c r="R96" s="534"/>
    </row>
    <row r="97" spans="1:21" ht="19.5" customHeight="1" x14ac:dyDescent="0.2">
      <c r="A97" s="703"/>
      <c r="B97" s="706"/>
      <c r="C97" s="732"/>
      <c r="D97" s="619"/>
      <c r="E97" s="642"/>
      <c r="F97" s="529"/>
      <c r="G97" s="617"/>
      <c r="H97" s="535"/>
      <c r="I97" s="109"/>
      <c r="J97" s="107"/>
      <c r="K97" s="107"/>
      <c r="L97" s="108"/>
      <c r="M97" s="536"/>
      <c r="N97" s="537"/>
      <c r="O97" s="320"/>
      <c r="P97" s="158"/>
      <c r="Q97" s="158"/>
      <c r="R97" s="161"/>
      <c r="U97" s="361"/>
    </row>
    <row r="98" spans="1:21" ht="15" customHeight="1" x14ac:dyDescent="0.2">
      <c r="A98" s="26"/>
      <c r="B98" s="123"/>
      <c r="C98" s="538"/>
      <c r="D98" s="618" t="s">
        <v>100</v>
      </c>
      <c r="E98" s="539"/>
      <c r="F98" s="529"/>
      <c r="G98" s="617"/>
      <c r="H98" s="530"/>
      <c r="I98" s="42"/>
      <c r="J98" s="43"/>
      <c r="K98" s="43"/>
      <c r="L98" s="137"/>
      <c r="M98" s="138"/>
      <c r="N98" s="139"/>
      <c r="O98" s="47"/>
      <c r="P98" s="533"/>
      <c r="Q98" s="540"/>
      <c r="R98" s="541"/>
      <c r="U98" s="361"/>
    </row>
    <row r="99" spans="1:21" ht="14.25" customHeight="1" x14ac:dyDescent="0.2">
      <c r="A99" s="542"/>
      <c r="B99" s="543"/>
      <c r="C99" s="538"/>
      <c r="D99" s="619"/>
      <c r="E99" s="539"/>
      <c r="F99" s="529"/>
      <c r="G99" s="544"/>
      <c r="H99" s="164" t="s">
        <v>18</v>
      </c>
      <c r="I99" s="545">
        <f t="shared" ref="I99:N99" si="9">SUM(I89:I98)</f>
        <v>1334.7</v>
      </c>
      <c r="J99" s="546">
        <f t="shared" si="9"/>
        <v>23</v>
      </c>
      <c r="K99" s="547">
        <f t="shared" si="9"/>
        <v>0</v>
      </c>
      <c r="L99" s="548">
        <f t="shared" si="9"/>
        <v>1311.7</v>
      </c>
      <c r="M99" s="549">
        <f t="shared" si="9"/>
        <v>1030.8</v>
      </c>
      <c r="N99" s="550">
        <f t="shared" si="9"/>
        <v>2457</v>
      </c>
      <c r="O99" s="551"/>
      <c r="P99" s="552"/>
      <c r="Q99" s="318"/>
      <c r="R99" s="319"/>
    </row>
    <row r="100" spans="1:21" s="5" customFormat="1" ht="13.5" thickBot="1" x14ac:dyDescent="0.3">
      <c r="A100" s="553" t="s">
        <v>13</v>
      </c>
      <c r="B100" s="554" t="s">
        <v>22</v>
      </c>
      <c r="C100" s="638" t="s">
        <v>30</v>
      </c>
      <c r="D100" s="639"/>
      <c r="E100" s="639"/>
      <c r="F100" s="639"/>
      <c r="G100" s="639"/>
      <c r="H100" s="640"/>
      <c r="I100" s="555">
        <f t="shared" ref="I100:N100" si="10">I99+I88</f>
        <v>7298.6</v>
      </c>
      <c r="J100" s="556">
        <f t="shared" si="10"/>
        <v>66.599999999999994</v>
      </c>
      <c r="K100" s="557">
        <f t="shared" si="10"/>
        <v>27.7</v>
      </c>
      <c r="L100" s="558">
        <f t="shared" si="10"/>
        <v>7232</v>
      </c>
      <c r="M100" s="559">
        <f t="shared" si="10"/>
        <v>1030.8</v>
      </c>
      <c r="N100" s="559">
        <f t="shared" si="10"/>
        <v>2457</v>
      </c>
      <c r="O100" s="687"/>
      <c r="P100" s="688"/>
      <c r="Q100" s="688"/>
      <c r="R100" s="689"/>
    </row>
    <row r="101" spans="1:21" ht="14.25" customHeight="1" thickBot="1" x14ac:dyDescent="0.25">
      <c r="A101" s="12" t="s">
        <v>13</v>
      </c>
      <c r="B101" s="321" t="s">
        <v>24</v>
      </c>
      <c r="C101" s="690" t="s">
        <v>171</v>
      </c>
      <c r="D101" s="691"/>
      <c r="E101" s="691"/>
      <c r="F101" s="691"/>
      <c r="G101" s="691"/>
      <c r="H101" s="691"/>
      <c r="I101" s="691"/>
      <c r="J101" s="691"/>
      <c r="K101" s="691"/>
      <c r="L101" s="691"/>
      <c r="M101" s="691"/>
      <c r="N101" s="691"/>
      <c r="O101" s="691"/>
      <c r="P101" s="691"/>
      <c r="Q101" s="691"/>
      <c r="R101" s="692"/>
    </row>
    <row r="102" spans="1:21" ht="12.75" customHeight="1" x14ac:dyDescent="0.2">
      <c r="A102" s="702" t="s">
        <v>13</v>
      </c>
      <c r="B102" s="705" t="s">
        <v>24</v>
      </c>
      <c r="C102" s="708" t="s">
        <v>13</v>
      </c>
      <c r="D102" s="711" t="s">
        <v>43</v>
      </c>
      <c r="E102" s="714"/>
      <c r="F102" s="717" t="s">
        <v>36</v>
      </c>
      <c r="G102" s="693" t="s">
        <v>53</v>
      </c>
      <c r="H102" s="279" t="s">
        <v>27</v>
      </c>
      <c r="I102" s="292">
        <f>J102+L102</f>
        <v>280</v>
      </c>
      <c r="J102" s="201"/>
      <c r="K102" s="201"/>
      <c r="L102" s="293">
        <v>280</v>
      </c>
      <c r="M102" s="180">
        <v>150</v>
      </c>
      <c r="N102" s="205">
        <v>150</v>
      </c>
      <c r="O102" s="322" t="s">
        <v>83</v>
      </c>
      <c r="P102" s="323">
        <v>3</v>
      </c>
      <c r="Q102" s="324">
        <v>2</v>
      </c>
      <c r="R102" s="325">
        <v>2</v>
      </c>
    </row>
    <row r="103" spans="1:21" x14ac:dyDescent="0.2">
      <c r="A103" s="703"/>
      <c r="B103" s="706"/>
      <c r="C103" s="709"/>
      <c r="D103" s="712"/>
      <c r="E103" s="715"/>
      <c r="F103" s="718"/>
      <c r="G103" s="670"/>
      <c r="H103" s="284" t="s">
        <v>21</v>
      </c>
      <c r="I103" s="285"/>
      <c r="J103" s="188"/>
      <c r="K103" s="189"/>
      <c r="L103" s="188"/>
      <c r="M103" s="190">
        <v>2000</v>
      </c>
      <c r="N103" s="187">
        <v>2000</v>
      </c>
      <c r="O103" s="326"/>
      <c r="P103" s="327"/>
      <c r="Q103" s="328"/>
      <c r="R103" s="329"/>
    </row>
    <row r="104" spans="1:21" ht="13.5" thickBot="1" x14ac:dyDescent="0.25">
      <c r="A104" s="704"/>
      <c r="B104" s="707"/>
      <c r="C104" s="710"/>
      <c r="D104" s="713"/>
      <c r="E104" s="716"/>
      <c r="F104" s="719"/>
      <c r="G104" s="671"/>
      <c r="H104" s="330" t="s">
        <v>18</v>
      </c>
      <c r="I104" s="49">
        <f>SUM(I102:I103)</f>
        <v>280</v>
      </c>
      <c r="J104" s="331">
        <f>J103+J102</f>
        <v>0</v>
      </c>
      <c r="K104" s="50"/>
      <c r="L104" s="331">
        <f>SUM(L102:L103)</f>
        <v>280</v>
      </c>
      <c r="M104" s="53">
        <f>SUM(M102:M103)</f>
        <v>2150</v>
      </c>
      <c r="N104" s="332">
        <f>SUM(N102:N103)</f>
        <v>2150</v>
      </c>
      <c r="O104" s="333"/>
      <c r="P104" s="334"/>
      <c r="Q104" s="335"/>
      <c r="R104" s="336"/>
    </row>
    <row r="105" spans="1:21" ht="38.25" x14ac:dyDescent="0.2">
      <c r="A105" s="337" t="s">
        <v>13</v>
      </c>
      <c r="B105" s="338" t="s">
        <v>24</v>
      </c>
      <c r="C105" s="339" t="s">
        <v>19</v>
      </c>
      <c r="D105" s="560" t="s">
        <v>175</v>
      </c>
      <c r="E105" s="340"/>
      <c r="F105" s="341"/>
      <c r="G105" s="342" t="s">
        <v>26</v>
      </c>
      <c r="H105" s="63" t="s">
        <v>32</v>
      </c>
      <c r="I105" s="561">
        <f>J105+L105</f>
        <v>2300</v>
      </c>
      <c r="J105" s="21">
        <v>2300</v>
      </c>
      <c r="K105" s="21"/>
      <c r="L105" s="147"/>
      <c r="M105" s="148">
        <v>2280</v>
      </c>
      <c r="N105" s="562">
        <v>2290</v>
      </c>
      <c r="O105" s="25"/>
      <c r="P105" s="258"/>
      <c r="Q105" s="259"/>
      <c r="R105" s="260"/>
    </row>
    <row r="106" spans="1:21" ht="25.5" x14ac:dyDescent="0.2">
      <c r="A106" s="344"/>
      <c r="B106" s="345"/>
      <c r="C106" s="346"/>
      <c r="D106" s="563" t="s">
        <v>84</v>
      </c>
      <c r="E106" s="347"/>
      <c r="F106" s="348" t="s">
        <v>13</v>
      </c>
      <c r="G106" s="349"/>
      <c r="H106" s="31"/>
      <c r="I106" s="136"/>
      <c r="J106" s="350"/>
      <c r="K106" s="43"/>
      <c r="L106" s="137"/>
      <c r="M106" s="138"/>
      <c r="N106" s="139"/>
      <c r="O106" s="343" t="s">
        <v>90</v>
      </c>
      <c r="P106" s="264">
        <v>34</v>
      </c>
      <c r="Q106" s="143">
        <v>30</v>
      </c>
      <c r="R106" s="265">
        <v>25</v>
      </c>
    </row>
    <row r="107" spans="1:21" ht="30.75" customHeight="1" x14ac:dyDescent="0.2">
      <c r="A107" s="344"/>
      <c r="B107" s="345"/>
      <c r="C107" s="346"/>
      <c r="D107" s="563" t="s">
        <v>85</v>
      </c>
      <c r="E107" s="347"/>
      <c r="F107" s="564" t="s">
        <v>36</v>
      </c>
      <c r="G107" s="349"/>
      <c r="H107" s="31"/>
      <c r="I107" s="136"/>
      <c r="J107" s="350"/>
      <c r="K107" s="350"/>
      <c r="L107" s="351"/>
      <c r="M107" s="138"/>
      <c r="N107" s="139"/>
      <c r="O107" s="343" t="s">
        <v>91</v>
      </c>
      <c r="P107" s="264">
        <v>34</v>
      </c>
      <c r="Q107" s="143">
        <v>30</v>
      </c>
      <c r="R107" s="265">
        <v>25</v>
      </c>
    </row>
    <row r="108" spans="1:21" ht="51" x14ac:dyDescent="0.2">
      <c r="A108" s="344"/>
      <c r="B108" s="345"/>
      <c r="C108" s="346"/>
      <c r="D108" s="563" t="s">
        <v>86</v>
      </c>
      <c r="E108" s="347"/>
      <c r="F108" s="565"/>
      <c r="G108" s="349"/>
      <c r="H108" s="31"/>
      <c r="I108" s="136"/>
      <c r="J108" s="350"/>
      <c r="K108" s="350"/>
      <c r="L108" s="351"/>
      <c r="M108" s="138"/>
      <c r="N108" s="139"/>
      <c r="O108" s="343" t="s">
        <v>173</v>
      </c>
      <c r="P108" s="264">
        <v>60</v>
      </c>
      <c r="Q108" s="143">
        <v>70</v>
      </c>
      <c r="R108" s="265">
        <v>70</v>
      </c>
      <c r="U108" s="361"/>
    </row>
    <row r="109" spans="1:21" ht="51.75" customHeight="1" x14ac:dyDescent="0.2">
      <c r="A109" s="344"/>
      <c r="B109" s="345"/>
      <c r="C109" s="346"/>
      <c r="D109" s="563" t="s">
        <v>87</v>
      </c>
      <c r="E109" s="347"/>
      <c r="F109" s="565"/>
      <c r="G109" s="349"/>
      <c r="H109" s="31"/>
      <c r="I109" s="136"/>
      <c r="J109" s="350"/>
      <c r="K109" s="350"/>
      <c r="L109" s="351"/>
      <c r="M109" s="138"/>
      <c r="N109" s="139"/>
      <c r="O109" s="343" t="s">
        <v>93</v>
      </c>
      <c r="P109" s="264">
        <v>80</v>
      </c>
      <c r="Q109" s="143">
        <v>90</v>
      </c>
      <c r="R109" s="265">
        <v>95</v>
      </c>
    </row>
    <row r="110" spans="1:21" ht="30" customHeight="1" x14ac:dyDescent="0.2">
      <c r="A110" s="344"/>
      <c r="B110" s="345"/>
      <c r="C110" s="694"/>
      <c r="D110" s="563" t="s">
        <v>88</v>
      </c>
      <c r="E110" s="347"/>
      <c r="F110" s="565"/>
      <c r="G110" s="349"/>
      <c r="H110" s="31"/>
      <c r="I110" s="136"/>
      <c r="J110" s="350"/>
      <c r="K110" s="350"/>
      <c r="L110" s="351"/>
      <c r="M110" s="138"/>
      <c r="N110" s="139"/>
      <c r="O110" s="343" t="s">
        <v>174</v>
      </c>
      <c r="P110" s="264">
        <v>76</v>
      </c>
      <c r="Q110" s="143">
        <v>78</v>
      </c>
      <c r="R110" s="265">
        <v>80</v>
      </c>
    </row>
    <row r="111" spans="1:21" ht="18.75" customHeight="1" x14ac:dyDescent="0.2">
      <c r="A111" s="344"/>
      <c r="B111" s="345"/>
      <c r="C111" s="694"/>
      <c r="D111" s="696" t="s">
        <v>89</v>
      </c>
      <c r="E111" s="347"/>
      <c r="F111" s="698"/>
      <c r="G111" s="700"/>
      <c r="H111" s="125"/>
      <c r="I111" s="136"/>
      <c r="J111" s="127"/>
      <c r="K111" s="127"/>
      <c r="L111" s="128"/>
      <c r="M111" s="352"/>
      <c r="N111" s="140"/>
      <c r="O111" s="726" t="s">
        <v>92</v>
      </c>
      <c r="P111" s="720">
        <v>12</v>
      </c>
      <c r="Q111" s="722">
        <v>12</v>
      </c>
      <c r="R111" s="724">
        <v>12</v>
      </c>
    </row>
    <row r="112" spans="1:21" ht="19.5" customHeight="1" thickBot="1" x14ac:dyDescent="0.25">
      <c r="A112" s="353"/>
      <c r="B112" s="123"/>
      <c r="C112" s="695"/>
      <c r="D112" s="697"/>
      <c r="E112" s="354"/>
      <c r="F112" s="699"/>
      <c r="G112" s="701"/>
      <c r="H112" s="48" t="s">
        <v>18</v>
      </c>
      <c r="I112" s="61">
        <f>SUM(I105:I111)</f>
        <v>2300</v>
      </c>
      <c r="J112" s="61">
        <f t="shared" ref="J112:N112" si="11">SUM(J105:J111)</f>
        <v>2300</v>
      </c>
      <c r="K112" s="61">
        <f t="shared" si="11"/>
        <v>0</v>
      </c>
      <c r="L112" s="58">
        <f t="shared" si="11"/>
        <v>0</v>
      </c>
      <c r="M112" s="62">
        <f t="shared" si="11"/>
        <v>2280</v>
      </c>
      <c r="N112" s="61">
        <f t="shared" si="11"/>
        <v>2290</v>
      </c>
      <c r="O112" s="727"/>
      <c r="P112" s="721"/>
      <c r="Q112" s="723"/>
      <c r="R112" s="725"/>
    </row>
    <row r="113" spans="1:21" ht="41.25" customHeight="1" x14ac:dyDescent="0.2">
      <c r="A113" s="337" t="s">
        <v>13</v>
      </c>
      <c r="B113" s="338" t="s">
        <v>24</v>
      </c>
      <c r="C113" s="595" t="s">
        <v>22</v>
      </c>
      <c r="D113" s="117" t="s">
        <v>95</v>
      </c>
      <c r="E113" s="355"/>
      <c r="F113" s="356" t="s">
        <v>36</v>
      </c>
      <c r="G113" s="594"/>
      <c r="H113" s="357"/>
      <c r="I113" s="280"/>
      <c r="J113" s="179"/>
      <c r="K113" s="179"/>
      <c r="L113" s="305"/>
      <c r="M113" s="176"/>
      <c r="N113" s="180"/>
      <c r="O113" s="306"/>
      <c r="P113" s="566"/>
      <c r="Q113" s="171"/>
      <c r="R113" s="447"/>
    </row>
    <row r="114" spans="1:21" ht="68.25" customHeight="1" thickBot="1" x14ac:dyDescent="0.25">
      <c r="A114" s="596"/>
      <c r="B114" s="597"/>
      <c r="C114" s="600"/>
      <c r="D114" s="601" t="s">
        <v>172</v>
      </c>
      <c r="E114" s="602"/>
      <c r="F114" s="603"/>
      <c r="G114" s="604" t="s">
        <v>125</v>
      </c>
      <c r="H114" s="605" t="s">
        <v>27</v>
      </c>
      <c r="I114" s="606"/>
      <c r="J114" s="607"/>
      <c r="K114" s="608"/>
      <c r="L114" s="609"/>
      <c r="M114" s="610">
        <v>87.1</v>
      </c>
      <c r="N114" s="611"/>
      <c r="O114" s="612" t="s">
        <v>126</v>
      </c>
      <c r="P114" s="613"/>
      <c r="Q114" s="614">
        <v>1</v>
      </c>
      <c r="R114" s="615"/>
      <c r="U114" s="361"/>
    </row>
    <row r="115" spans="1:21" ht="14.25" customHeight="1" x14ac:dyDescent="0.2">
      <c r="A115" s="344"/>
      <c r="B115" s="345"/>
      <c r="C115" s="709"/>
      <c r="D115" s="728" t="s">
        <v>96</v>
      </c>
      <c r="E115" s="730"/>
      <c r="F115" s="672"/>
      <c r="G115" s="670" t="s">
        <v>53</v>
      </c>
      <c r="H115" s="362" t="s">
        <v>17</v>
      </c>
      <c r="I115" s="567"/>
      <c r="J115" s="202"/>
      <c r="K115" s="202"/>
      <c r="L115" s="302"/>
      <c r="M115" s="301">
        <v>600</v>
      </c>
      <c r="N115" s="303">
        <v>800</v>
      </c>
      <c r="O115" s="598" t="s">
        <v>83</v>
      </c>
      <c r="P115" s="496">
        <v>5</v>
      </c>
      <c r="Q115" s="230">
        <v>7</v>
      </c>
      <c r="R115" s="599">
        <v>7</v>
      </c>
    </row>
    <row r="116" spans="1:21" ht="15.75" customHeight="1" thickBot="1" x14ac:dyDescent="0.25">
      <c r="A116" s="596"/>
      <c r="B116" s="597"/>
      <c r="C116" s="710"/>
      <c r="D116" s="729"/>
      <c r="E116" s="731"/>
      <c r="F116" s="673"/>
      <c r="G116" s="671"/>
      <c r="H116" s="568" t="s">
        <v>18</v>
      </c>
      <c r="I116" s="363">
        <f>J116+L116</f>
        <v>0</v>
      </c>
      <c r="J116" s="364"/>
      <c r="K116" s="365"/>
      <c r="L116" s="366">
        <f>SUM(L113:L115)</f>
        <v>0</v>
      </c>
      <c r="M116" s="367">
        <f>SUM(M113:M115)</f>
        <v>687.1</v>
      </c>
      <c r="N116" s="368">
        <f>SUM(N113:N115)</f>
        <v>800</v>
      </c>
      <c r="O116" s="369"/>
      <c r="P116" s="569"/>
      <c r="Q116" s="250"/>
      <c r="R116" s="570"/>
    </row>
    <row r="117" spans="1:21" s="5" customFormat="1" ht="16.5" customHeight="1" thickBot="1" x14ac:dyDescent="0.3">
      <c r="A117" s="12" t="s">
        <v>13</v>
      </c>
      <c r="B117" s="13" t="s">
        <v>24</v>
      </c>
      <c r="C117" s="679" t="s">
        <v>30</v>
      </c>
      <c r="D117" s="679"/>
      <c r="E117" s="679"/>
      <c r="F117" s="679"/>
      <c r="G117" s="679"/>
      <c r="H117" s="679"/>
      <c r="I117" s="370">
        <f>J117+L117</f>
        <v>2580</v>
      </c>
      <c r="J117" s="371">
        <f>J112+J104</f>
        <v>2300</v>
      </c>
      <c r="K117" s="371">
        <f>K116+K112+K104</f>
        <v>0</v>
      </c>
      <c r="L117" s="571">
        <f>L112+L104</f>
        <v>280</v>
      </c>
      <c r="M117" s="372">
        <f>M112+M104+M116</f>
        <v>5117.1000000000004</v>
      </c>
      <c r="N117" s="373">
        <f>N112+N104+N116</f>
        <v>5240</v>
      </c>
      <c r="O117" s="680"/>
      <c r="P117" s="681"/>
      <c r="Q117" s="681"/>
      <c r="R117" s="682"/>
    </row>
    <row r="118" spans="1:21" ht="14.25" customHeight="1" thickBot="1" x14ac:dyDescent="0.25">
      <c r="A118" s="67" t="s">
        <v>13</v>
      </c>
      <c r="B118" s="374"/>
      <c r="C118" s="683" t="s">
        <v>44</v>
      </c>
      <c r="D118" s="683"/>
      <c r="E118" s="683"/>
      <c r="F118" s="683"/>
      <c r="G118" s="683"/>
      <c r="H118" s="683"/>
      <c r="I118" s="375">
        <f>J118+L118</f>
        <v>95518.049999999988</v>
      </c>
      <c r="J118" s="376">
        <f>J117+J100+J75+J30</f>
        <v>87669.65</v>
      </c>
      <c r="K118" s="376">
        <f>K117+K100+K75+K30</f>
        <v>7811.0999999999995</v>
      </c>
      <c r="L118" s="377">
        <f>L117+L100+L75+L30</f>
        <v>7848.4</v>
      </c>
      <c r="M118" s="378">
        <f>M117+M100+M75+M30</f>
        <v>109412.8</v>
      </c>
      <c r="N118" s="379">
        <f>N117+N100+N75+N30</f>
        <v>110644.50000000001</v>
      </c>
      <c r="O118" s="684"/>
      <c r="P118" s="685"/>
      <c r="Q118" s="685"/>
      <c r="R118" s="686"/>
    </row>
    <row r="119" spans="1:21" s="5" customFormat="1" ht="13.5" customHeight="1" thickBot="1" x14ac:dyDescent="0.3">
      <c r="A119" s="380" t="s">
        <v>45</v>
      </c>
      <c r="B119" s="674" t="s">
        <v>46</v>
      </c>
      <c r="C119" s="675"/>
      <c r="D119" s="675"/>
      <c r="E119" s="675"/>
      <c r="F119" s="675"/>
      <c r="G119" s="675"/>
      <c r="H119" s="675"/>
      <c r="I119" s="381">
        <f>J119+L119</f>
        <v>95518.049999999988</v>
      </c>
      <c r="J119" s="382">
        <f>J118</f>
        <v>87669.65</v>
      </c>
      <c r="K119" s="382">
        <f>K118</f>
        <v>7811.0999999999995</v>
      </c>
      <c r="L119" s="383">
        <f>L118</f>
        <v>7848.4</v>
      </c>
      <c r="M119" s="384">
        <f>M118</f>
        <v>109412.8</v>
      </c>
      <c r="N119" s="385">
        <f>N118</f>
        <v>110644.50000000001</v>
      </c>
      <c r="O119" s="676"/>
      <c r="P119" s="677"/>
      <c r="Q119" s="677"/>
      <c r="R119" s="678"/>
    </row>
    <row r="120" spans="1:21" s="386" customFormat="1" ht="27.75" customHeight="1" x14ac:dyDescent="0.25">
      <c r="A120" s="662" t="s">
        <v>122</v>
      </c>
      <c r="B120" s="662"/>
      <c r="C120" s="662"/>
      <c r="D120" s="662"/>
      <c r="E120" s="662"/>
      <c r="F120" s="662"/>
      <c r="G120" s="662"/>
      <c r="H120" s="662"/>
      <c r="I120" s="662"/>
      <c r="J120" s="662"/>
      <c r="K120" s="662"/>
      <c r="L120" s="662"/>
      <c r="M120" s="662"/>
      <c r="N120" s="662"/>
      <c r="O120" s="662"/>
      <c r="P120" s="662"/>
      <c r="Q120" s="662"/>
      <c r="R120" s="662"/>
    </row>
    <row r="121" spans="1:21" s="361" customFormat="1" ht="18" customHeight="1" x14ac:dyDescent="0.2">
      <c r="B121" s="387"/>
      <c r="C121" s="387"/>
      <c r="D121" s="663" t="s">
        <v>47</v>
      </c>
      <c r="E121" s="663"/>
      <c r="F121" s="663"/>
      <c r="G121" s="663"/>
      <c r="H121" s="663"/>
      <c r="I121" s="663"/>
      <c r="J121" s="663"/>
      <c r="K121" s="663"/>
      <c r="L121" s="663"/>
      <c r="M121" s="663"/>
      <c r="N121" s="663"/>
      <c r="O121" s="387"/>
      <c r="P121" s="572"/>
      <c r="Q121" s="572"/>
      <c r="R121" s="572"/>
    </row>
    <row r="122" spans="1:21" ht="7.5" customHeight="1" thickBot="1" x14ac:dyDescent="0.25">
      <c r="A122" s="664"/>
      <c r="B122" s="664"/>
      <c r="C122" s="664"/>
      <c r="D122" s="664"/>
      <c r="E122" s="664"/>
      <c r="F122" s="664"/>
      <c r="G122" s="664"/>
      <c r="H122" s="664"/>
      <c r="I122" s="665"/>
      <c r="J122" s="665"/>
      <c r="K122" s="665"/>
      <c r="L122" s="665"/>
      <c r="M122" s="388"/>
      <c r="N122" s="388"/>
      <c r="O122" s="389"/>
      <c r="P122" s="666"/>
      <c r="Q122" s="666"/>
      <c r="R122" s="666"/>
    </row>
    <row r="123" spans="1:21" s="5" customFormat="1" ht="24.75" customHeight="1" thickBot="1" x14ac:dyDescent="0.3">
      <c r="A123" s="390"/>
      <c r="B123" s="629" t="s">
        <v>48</v>
      </c>
      <c r="C123" s="630"/>
      <c r="D123" s="630"/>
      <c r="E123" s="630"/>
      <c r="F123" s="630"/>
      <c r="G123" s="630"/>
      <c r="H123" s="631"/>
      <c r="I123" s="667" t="s">
        <v>94</v>
      </c>
      <c r="J123" s="667"/>
      <c r="K123" s="667"/>
      <c r="L123" s="668"/>
      <c r="M123" s="391" t="s">
        <v>106</v>
      </c>
      <c r="N123" s="391" t="s">
        <v>107</v>
      </c>
      <c r="O123" s="392"/>
      <c r="P123" s="669"/>
      <c r="Q123" s="669"/>
      <c r="R123" s="669"/>
    </row>
    <row r="124" spans="1:21" s="5" customFormat="1" ht="14.25" customHeight="1" thickBot="1" x14ac:dyDescent="0.3">
      <c r="A124" s="390"/>
      <c r="B124" s="626" t="s">
        <v>49</v>
      </c>
      <c r="C124" s="627"/>
      <c r="D124" s="627"/>
      <c r="E124" s="627"/>
      <c r="F124" s="627"/>
      <c r="G124" s="627"/>
      <c r="H124" s="628"/>
      <c r="I124" s="660">
        <f>SUM(I125:L128)</f>
        <v>47441.599999999999</v>
      </c>
      <c r="J124" s="660"/>
      <c r="K124" s="660"/>
      <c r="L124" s="661"/>
      <c r="M124" s="393">
        <f>SUM(M125:M128)</f>
        <v>60266.1</v>
      </c>
      <c r="N124" s="394">
        <f>SUM(N125:N128)</f>
        <v>60296.200000000004</v>
      </c>
      <c r="O124" s="395"/>
      <c r="P124" s="652"/>
      <c r="Q124" s="652"/>
      <c r="R124" s="652"/>
    </row>
    <row r="125" spans="1:21" s="5" customFormat="1" ht="14.25" customHeight="1" x14ac:dyDescent="0.25">
      <c r="A125" s="390"/>
      <c r="B125" s="623" t="s">
        <v>161</v>
      </c>
      <c r="C125" s="624"/>
      <c r="D125" s="624"/>
      <c r="E125" s="624"/>
      <c r="F125" s="624"/>
      <c r="G125" s="624"/>
      <c r="H125" s="625"/>
      <c r="I125" s="653">
        <f>SUMIF(H12:H117,"SB",I12:I117)</f>
        <v>10758.700000000003</v>
      </c>
      <c r="J125" s="653"/>
      <c r="K125" s="653"/>
      <c r="L125" s="654"/>
      <c r="M125" s="396">
        <f>SUMIF(H12:H115,H26,M12:M115)</f>
        <v>13048.199999999999</v>
      </c>
      <c r="N125" s="397">
        <f>SUMIF(H12:H115,"sb",N12:N115)</f>
        <v>13898.5</v>
      </c>
      <c r="O125" s="398"/>
      <c r="P125" s="655"/>
      <c r="Q125" s="655"/>
      <c r="R125" s="655"/>
    </row>
    <row r="126" spans="1:21" s="5" customFormat="1" ht="14.25" customHeight="1" x14ac:dyDescent="0.25">
      <c r="A126" s="390"/>
      <c r="B126" s="620" t="s">
        <v>162</v>
      </c>
      <c r="C126" s="621"/>
      <c r="D126" s="621"/>
      <c r="E126" s="621"/>
      <c r="F126" s="621"/>
      <c r="G126" s="621"/>
      <c r="H126" s="622"/>
      <c r="I126" s="656">
        <f>SUMIF(H12:H117,"SB(sP)",I12:I117)</f>
        <v>3876.4</v>
      </c>
      <c r="J126" s="656"/>
      <c r="K126" s="656"/>
      <c r="L126" s="657"/>
      <c r="M126" s="399">
        <f>SUMIF(H12:H115,H105,M12:M115)</f>
        <v>4324.3999999999996</v>
      </c>
      <c r="N126" s="400">
        <f>SUMIF(H12:H115,H105,N12:N115)</f>
        <v>4364.3999999999996</v>
      </c>
      <c r="O126" s="398"/>
      <c r="P126" s="655"/>
      <c r="Q126" s="655"/>
      <c r="R126" s="655"/>
    </row>
    <row r="127" spans="1:21" s="5" customFormat="1" ht="14.25" customHeight="1" x14ac:dyDescent="0.25">
      <c r="A127" s="390"/>
      <c r="B127" s="620" t="s">
        <v>163</v>
      </c>
      <c r="C127" s="621"/>
      <c r="D127" s="621"/>
      <c r="E127" s="621"/>
      <c r="F127" s="621"/>
      <c r="G127" s="621"/>
      <c r="H127" s="622"/>
      <c r="I127" s="656">
        <f>SUMIF(H12:H117,"sb(vb)",I12:I117)</f>
        <v>31798.3</v>
      </c>
      <c r="J127" s="656"/>
      <c r="K127" s="656"/>
      <c r="L127" s="657"/>
      <c r="M127" s="401">
        <f>SUMIF(H12:H115,H12,M12:M115)</f>
        <v>41932.699999999997</v>
      </c>
      <c r="N127" s="402">
        <f>SUMIF(H12:H115,H12,N12:N115)</f>
        <v>42033.3</v>
      </c>
      <c r="O127" s="398"/>
      <c r="P127" s="655"/>
      <c r="Q127" s="655"/>
      <c r="R127" s="655"/>
    </row>
    <row r="128" spans="1:21" s="5" customFormat="1" ht="14.25" customHeight="1" thickBot="1" x14ac:dyDescent="0.3">
      <c r="A128" s="390"/>
      <c r="B128" s="632" t="s">
        <v>164</v>
      </c>
      <c r="C128" s="633"/>
      <c r="D128" s="633"/>
      <c r="E128" s="633"/>
      <c r="F128" s="633"/>
      <c r="G128" s="633"/>
      <c r="H128" s="634"/>
      <c r="I128" s="658">
        <f>SUMIF(H12:H117,"sb(p)",I12:I117)</f>
        <v>1008.2</v>
      </c>
      <c r="J128" s="658"/>
      <c r="K128" s="658"/>
      <c r="L128" s="659"/>
      <c r="M128" s="403">
        <f>SUMIF(H12:H115,H90,M12:M115)</f>
        <v>960.8</v>
      </c>
      <c r="N128" s="404">
        <f>SUMIF(H12:H115,#REF!,N12:N115)</f>
        <v>0</v>
      </c>
      <c r="O128" s="398"/>
      <c r="P128" s="655"/>
      <c r="Q128" s="655"/>
      <c r="R128" s="655"/>
    </row>
    <row r="129" spans="1:18" s="5" customFormat="1" ht="14.25" customHeight="1" thickBot="1" x14ac:dyDescent="0.3">
      <c r="A129" s="390"/>
      <c r="B129" s="626" t="s">
        <v>50</v>
      </c>
      <c r="C129" s="627"/>
      <c r="D129" s="627"/>
      <c r="E129" s="627"/>
      <c r="F129" s="627"/>
      <c r="G129" s="627"/>
      <c r="H129" s="628"/>
      <c r="I129" s="660">
        <f>SUM(I130:L131)</f>
        <v>48076.45</v>
      </c>
      <c r="J129" s="660"/>
      <c r="K129" s="660"/>
      <c r="L129" s="661"/>
      <c r="M129" s="393">
        <f>SUM(M130:M131)</f>
        <v>49146.7</v>
      </c>
      <c r="N129" s="394">
        <f>N130+N131</f>
        <v>50348.299999999996</v>
      </c>
      <c r="O129" s="395"/>
      <c r="P129" s="652"/>
      <c r="Q129" s="652"/>
      <c r="R129" s="652"/>
    </row>
    <row r="130" spans="1:18" s="5" customFormat="1" ht="14.25" customHeight="1" x14ac:dyDescent="0.25">
      <c r="A130" s="390"/>
      <c r="B130" s="635" t="s">
        <v>165</v>
      </c>
      <c r="C130" s="636"/>
      <c r="D130" s="636"/>
      <c r="E130" s="636"/>
      <c r="F130" s="636"/>
      <c r="G130" s="636"/>
      <c r="H130" s="637"/>
      <c r="I130" s="653">
        <f>SUMIF(H12:H117,"es",I12:I117)</f>
        <v>6152.1</v>
      </c>
      <c r="J130" s="653"/>
      <c r="K130" s="653"/>
      <c r="L130" s="654"/>
      <c r="M130" s="399">
        <f>SUMIF(H12:H115,"es",M12:M115)</f>
        <v>382.6</v>
      </c>
      <c r="N130" s="400">
        <f>SUMIF(H12:H115,"es",N12:N115)</f>
        <v>1584.1999999999998</v>
      </c>
      <c r="O130" s="405"/>
      <c r="P130" s="655"/>
      <c r="Q130" s="655"/>
      <c r="R130" s="655"/>
    </row>
    <row r="131" spans="1:18" s="5" customFormat="1" ht="14.25" customHeight="1" thickBot="1" x14ac:dyDescent="0.3">
      <c r="A131" s="390"/>
      <c r="B131" s="643" t="s">
        <v>166</v>
      </c>
      <c r="C131" s="644"/>
      <c r="D131" s="644"/>
      <c r="E131" s="644"/>
      <c r="F131" s="644"/>
      <c r="G131" s="644"/>
      <c r="H131" s="645"/>
      <c r="I131" s="656">
        <f>SUMIF(H12:H117,"lrvb",I12:I117)</f>
        <v>41924.35</v>
      </c>
      <c r="J131" s="656"/>
      <c r="K131" s="656"/>
      <c r="L131" s="657"/>
      <c r="M131" s="401">
        <f>SUMIF(H12:H115,"lrvb",M12:M115)</f>
        <v>48764.1</v>
      </c>
      <c r="N131" s="402">
        <f>SUMIF(H12:H115,H103,N12:N115)</f>
        <v>48764.1</v>
      </c>
      <c r="O131" s="406"/>
      <c r="P131" s="655"/>
      <c r="Q131" s="655"/>
      <c r="R131" s="655"/>
    </row>
    <row r="132" spans="1:18" s="5" customFormat="1" ht="14.25" customHeight="1" thickBot="1" x14ac:dyDescent="0.3">
      <c r="A132" s="390"/>
      <c r="B132" s="646" t="s">
        <v>51</v>
      </c>
      <c r="C132" s="647"/>
      <c r="D132" s="647"/>
      <c r="E132" s="647"/>
      <c r="F132" s="647"/>
      <c r="G132" s="647"/>
      <c r="H132" s="648"/>
      <c r="I132" s="650">
        <f>I129+I124</f>
        <v>95518.049999999988</v>
      </c>
      <c r="J132" s="650"/>
      <c r="K132" s="650"/>
      <c r="L132" s="651"/>
      <c r="M132" s="407">
        <f>M124+M129</f>
        <v>109412.79999999999</v>
      </c>
      <c r="N132" s="408">
        <f>N124+N129</f>
        <v>110644.5</v>
      </c>
      <c r="O132" s="409"/>
      <c r="P132" s="652"/>
      <c r="Q132" s="652"/>
      <c r="R132" s="652"/>
    </row>
    <row r="133" spans="1:18" x14ac:dyDescent="0.2">
      <c r="B133" s="410"/>
      <c r="C133" s="410"/>
      <c r="D133" s="410"/>
      <c r="E133" s="410"/>
      <c r="F133" s="410"/>
      <c r="G133" s="573"/>
    </row>
    <row r="138" spans="1:18" x14ac:dyDescent="0.2">
      <c r="E138" s="4"/>
      <c r="F138" s="4"/>
      <c r="G138" s="4"/>
      <c r="O138" s="4"/>
      <c r="R138" s="413"/>
    </row>
  </sheetData>
  <mergeCells count="234">
    <mergeCell ref="E20:E21"/>
    <mergeCell ref="E32:E37"/>
    <mergeCell ref="E41:E49"/>
    <mergeCell ref="O32:O33"/>
    <mergeCell ref="D55:D56"/>
    <mergeCell ref="O16:O17"/>
    <mergeCell ref="P16:P17"/>
    <mergeCell ref="Q16:Q17"/>
    <mergeCell ref="R16:R17"/>
    <mergeCell ref="C31:R31"/>
    <mergeCell ref="O30:R30"/>
    <mergeCell ref="P26:P27"/>
    <mergeCell ref="Q26:Q27"/>
    <mergeCell ref="R26:R27"/>
    <mergeCell ref="O24:O25"/>
    <mergeCell ref="P24:P25"/>
    <mergeCell ref="C30:H30"/>
    <mergeCell ref="D28:D29"/>
    <mergeCell ref="C26:C27"/>
    <mergeCell ref="Q24:Q25"/>
    <mergeCell ref="R47:R49"/>
    <mergeCell ref="R41:R43"/>
    <mergeCell ref="D44:D46"/>
    <mergeCell ref="O44:O46"/>
    <mergeCell ref="A1:R1"/>
    <mergeCell ref="A2:R2"/>
    <mergeCell ref="A3:R3"/>
    <mergeCell ref="A4:R4"/>
    <mergeCell ref="F5:F7"/>
    <mergeCell ref="O6:O7"/>
    <mergeCell ref="P6:R6"/>
    <mergeCell ref="M5:M7"/>
    <mergeCell ref="N5:N7"/>
    <mergeCell ref="O5:R5"/>
    <mergeCell ref="I6:I7"/>
    <mergeCell ref="G5:G7"/>
    <mergeCell ref="J6:K6"/>
    <mergeCell ref="L6:L7"/>
    <mergeCell ref="A8:R8"/>
    <mergeCell ref="A9:R9"/>
    <mergeCell ref="B10:R10"/>
    <mergeCell ref="C11:R11"/>
    <mergeCell ref="E5:E7"/>
    <mergeCell ref="D12:D14"/>
    <mergeCell ref="O14:O15"/>
    <mergeCell ref="P14:P15"/>
    <mergeCell ref="Q14:Q15"/>
    <mergeCell ref="R14:R15"/>
    <mergeCell ref="A5:A7"/>
    <mergeCell ref="B5:B7"/>
    <mergeCell ref="C5:C7"/>
    <mergeCell ref="D5:D7"/>
    <mergeCell ref="H5:H7"/>
    <mergeCell ref="I5:L5"/>
    <mergeCell ref="A28:A29"/>
    <mergeCell ref="B28:B29"/>
    <mergeCell ref="D24:D25"/>
    <mergeCell ref="Q20:Q21"/>
    <mergeCell ref="R20:R21"/>
    <mergeCell ref="D18:D19"/>
    <mergeCell ref="O18:O19"/>
    <mergeCell ref="P18:P19"/>
    <mergeCell ref="Q18:Q19"/>
    <mergeCell ref="R18:R19"/>
    <mergeCell ref="D20:D21"/>
    <mergeCell ref="O20:O21"/>
    <mergeCell ref="P20:P21"/>
    <mergeCell ref="A22:A23"/>
    <mergeCell ref="B22:B23"/>
    <mergeCell ref="C22:C23"/>
    <mergeCell ref="D22:D23"/>
    <mergeCell ref="E22:E23"/>
    <mergeCell ref="F22:F23"/>
    <mergeCell ref="G22:G23"/>
    <mergeCell ref="A26:A27"/>
    <mergeCell ref="B26:B27"/>
    <mergeCell ref="R24:R25"/>
    <mergeCell ref="O26:O27"/>
    <mergeCell ref="P44:P46"/>
    <mergeCell ref="Q44:Q46"/>
    <mergeCell ref="R44:R46"/>
    <mergeCell ref="O47:O49"/>
    <mergeCell ref="O50:O51"/>
    <mergeCell ref="F50:F51"/>
    <mergeCell ref="G50:G51"/>
    <mergeCell ref="D41:D43"/>
    <mergeCell ref="O41:O43"/>
    <mergeCell ref="D47:D49"/>
    <mergeCell ref="O55:O56"/>
    <mergeCell ref="P47:P49"/>
    <mergeCell ref="P41:P43"/>
    <mergeCell ref="Q41:Q43"/>
    <mergeCell ref="Q47:Q49"/>
    <mergeCell ref="O62:O63"/>
    <mergeCell ref="A65:A66"/>
    <mergeCell ref="B65:B66"/>
    <mergeCell ref="D65:D67"/>
    <mergeCell ref="A62:A63"/>
    <mergeCell ref="B62:B63"/>
    <mergeCell ref="D62:D64"/>
    <mergeCell ref="O65:O66"/>
    <mergeCell ref="E52:E55"/>
    <mergeCell ref="A57:A58"/>
    <mergeCell ref="B57:B58"/>
    <mergeCell ref="C57:C58"/>
    <mergeCell ref="D57:D58"/>
    <mergeCell ref="E57:E58"/>
    <mergeCell ref="A50:A51"/>
    <mergeCell ref="B50:B51"/>
    <mergeCell ref="C50:C51"/>
    <mergeCell ref="D50:D51"/>
    <mergeCell ref="E50:E51"/>
    <mergeCell ref="R57:R58"/>
    <mergeCell ref="A59:A60"/>
    <mergeCell ref="B59:B60"/>
    <mergeCell ref="D59:D61"/>
    <mergeCell ref="O59:O60"/>
    <mergeCell ref="O57:O58"/>
    <mergeCell ref="F57:F58"/>
    <mergeCell ref="G57:G58"/>
    <mergeCell ref="P57:P58"/>
    <mergeCell ref="Q57:Q58"/>
    <mergeCell ref="A68:A69"/>
    <mergeCell ref="B68:B69"/>
    <mergeCell ref="D68:D70"/>
    <mergeCell ref="E68:E70"/>
    <mergeCell ref="D71:D72"/>
    <mergeCell ref="E71:E72"/>
    <mergeCell ref="F71:F72"/>
    <mergeCell ref="G71:G72"/>
    <mergeCell ref="F68:F70"/>
    <mergeCell ref="G68:G70"/>
    <mergeCell ref="O85:O88"/>
    <mergeCell ref="O71:O72"/>
    <mergeCell ref="P71:P72"/>
    <mergeCell ref="Q71:Q72"/>
    <mergeCell ref="R71:R72"/>
    <mergeCell ref="C76:R76"/>
    <mergeCell ref="D73:D74"/>
    <mergeCell ref="E73:E74"/>
    <mergeCell ref="F73:F74"/>
    <mergeCell ref="G73:G74"/>
    <mergeCell ref="O73:O74"/>
    <mergeCell ref="A96:A97"/>
    <mergeCell ref="B96:B97"/>
    <mergeCell ref="C96:C97"/>
    <mergeCell ref="D96:D97"/>
    <mergeCell ref="Q73:Q74"/>
    <mergeCell ref="R73:R74"/>
    <mergeCell ref="D90:D93"/>
    <mergeCell ref="E90:E93"/>
    <mergeCell ref="G90:G93"/>
    <mergeCell ref="E81:E82"/>
    <mergeCell ref="E83:E84"/>
    <mergeCell ref="C75:H75"/>
    <mergeCell ref="O75:R75"/>
    <mergeCell ref="C78:C80"/>
    <mergeCell ref="D78:D80"/>
    <mergeCell ref="E78:E80"/>
    <mergeCell ref="P73:P74"/>
    <mergeCell ref="E85:E88"/>
    <mergeCell ref="D81:D82"/>
    <mergeCell ref="O81:O82"/>
    <mergeCell ref="D83:D84"/>
    <mergeCell ref="D85:D88"/>
    <mergeCell ref="O83:O84"/>
    <mergeCell ref="O90:O91"/>
    <mergeCell ref="O100:R100"/>
    <mergeCell ref="C101:R101"/>
    <mergeCell ref="G102:G104"/>
    <mergeCell ref="C110:C112"/>
    <mergeCell ref="D111:D112"/>
    <mergeCell ref="F111:F112"/>
    <mergeCell ref="G111:G112"/>
    <mergeCell ref="A102:A104"/>
    <mergeCell ref="B102:B104"/>
    <mergeCell ref="C102:C104"/>
    <mergeCell ref="D102:D104"/>
    <mergeCell ref="E102:E104"/>
    <mergeCell ref="F102:F104"/>
    <mergeCell ref="P111:P112"/>
    <mergeCell ref="Q111:Q112"/>
    <mergeCell ref="R111:R112"/>
    <mergeCell ref="O111:O112"/>
    <mergeCell ref="I123:L123"/>
    <mergeCell ref="P123:R123"/>
    <mergeCell ref="G115:G116"/>
    <mergeCell ref="F115:F116"/>
    <mergeCell ref="I124:L124"/>
    <mergeCell ref="P124:R124"/>
    <mergeCell ref="B119:H119"/>
    <mergeCell ref="O119:R119"/>
    <mergeCell ref="C117:H117"/>
    <mergeCell ref="O117:R117"/>
    <mergeCell ref="C118:H118"/>
    <mergeCell ref="O118:R118"/>
    <mergeCell ref="C115:C116"/>
    <mergeCell ref="D115:D116"/>
    <mergeCell ref="E115:E116"/>
    <mergeCell ref="B131:H131"/>
    <mergeCell ref="B132:H132"/>
    <mergeCell ref="B127:H127"/>
    <mergeCell ref="O78:O80"/>
    <mergeCell ref="I132:L132"/>
    <mergeCell ref="P132:R132"/>
    <mergeCell ref="I130:L130"/>
    <mergeCell ref="P130:R130"/>
    <mergeCell ref="I131:L131"/>
    <mergeCell ref="P131:R131"/>
    <mergeCell ref="I128:L128"/>
    <mergeCell ref="P128:R128"/>
    <mergeCell ref="I129:L129"/>
    <mergeCell ref="P129:R129"/>
    <mergeCell ref="I126:L126"/>
    <mergeCell ref="P126:R126"/>
    <mergeCell ref="I127:L127"/>
    <mergeCell ref="P127:R127"/>
    <mergeCell ref="I125:L125"/>
    <mergeCell ref="P125:R125"/>
    <mergeCell ref="A120:R120"/>
    <mergeCell ref="D121:N121"/>
    <mergeCell ref="A122:L122"/>
    <mergeCell ref="P122:R122"/>
    <mergeCell ref="G95:G98"/>
    <mergeCell ref="D98:D99"/>
    <mergeCell ref="B126:H126"/>
    <mergeCell ref="B125:H125"/>
    <mergeCell ref="B124:H124"/>
    <mergeCell ref="B123:H123"/>
    <mergeCell ref="B128:H128"/>
    <mergeCell ref="B129:H129"/>
    <mergeCell ref="B130:H130"/>
    <mergeCell ref="C100:H100"/>
    <mergeCell ref="E95:E97"/>
  </mergeCells>
  <phoneticPr fontId="4" type="noConversion"/>
  <printOptions horizontalCentered="1"/>
  <pageMargins left="0" right="0" top="0.74803149606299213" bottom="0" header="0.31496062992125984" footer="0.31496062992125984"/>
  <pageSetup paperSize="9" orientation="landscape" r:id="rId1"/>
  <rowBreaks count="6" manualBreakCount="6">
    <brk id="19" max="17" man="1"/>
    <brk id="37" max="17" man="1"/>
    <brk id="51" max="17" man="1"/>
    <brk id="67" max="17" man="1"/>
    <brk id="104" max="17" man="1"/>
    <brk id="114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C25" sqref="C25"/>
    </sheetView>
  </sheetViews>
  <sheetFormatPr defaultRowHeight="15.75" x14ac:dyDescent="0.25"/>
  <cols>
    <col min="1" max="1" width="22.7109375" style="1" customWidth="1"/>
    <col min="2" max="2" width="60.7109375" style="1" customWidth="1"/>
    <col min="3" max="16384" width="9.140625" style="1"/>
  </cols>
  <sheetData>
    <row r="1" spans="1:2" x14ac:dyDescent="0.25">
      <c r="A1" s="926" t="s">
        <v>111</v>
      </c>
      <c r="B1" s="926"/>
    </row>
    <row r="2" spans="1:2" ht="31.5" x14ac:dyDescent="0.25">
      <c r="A2" s="2" t="s">
        <v>6</v>
      </c>
      <c r="B2" s="3" t="s">
        <v>112</v>
      </c>
    </row>
    <row r="3" spans="1:2" x14ac:dyDescent="0.25">
      <c r="A3" s="2">
        <v>1</v>
      </c>
      <c r="B3" s="3" t="s">
        <v>113</v>
      </c>
    </row>
    <row r="4" spans="1:2" x14ac:dyDescent="0.25">
      <c r="A4" s="2">
        <v>2</v>
      </c>
      <c r="B4" s="3" t="s">
        <v>114</v>
      </c>
    </row>
    <row r="5" spans="1:2" x14ac:dyDescent="0.25">
      <c r="A5" s="2">
        <v>3</v>
      </c>
      <c r="B5" s="3" t="s">
        <v>115</v>
      </c>
    </row>
    <row r="6" spans="1:2" x14ac:dyDescent="0.25">
      <c r="A6" s="2">
        <v>4</v>
      </c>
      <c r="B6" s="3" t="s">
        <v>116</v>
      </c>
    </row>
    <row r="7" spans="1:2" x14ac:dyDescent="0.25">
      <c r="A7" s="2">
        <v>5</v>
      </c>
      <c r="B7" s="3" t="s">
        <v>117</v>
      </c>
    </row>
    <row r="8" spans="1:2" x14ac:dyDescent="0.25">
      <c r="A8" s="2">
        <v>6</v>
      </c>
      <c r="B8" s="3" t="s">
        <v>118</v>
      </c>
    </row>
    <row r="9" spans="1:2" ht="15.75" customHeight="1" x14ac:dyDescent="0.25"/>
    <row r="10" spans="1:2" ht="15.75" customHeight="1" x14ac:dyDescent="0.25">
      <c r="A10" s="927" t="s">
        <v>119</v>
      </c>
      <c r="B10" s="927"/>
    </row>
  </sheetData>
  <mergeCells count="2">
    <mergeCell ref="A1:B1"/>
    <mergeCell ref="A10:B10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2</vt:i4>
      </vt:variant>
    </vt:vector>
  </HeadingPairs>
  <TitlesOfParts>
    <vt:vector size="4" baseType="lpstr">
      <vt:lpstr>SVP 2013-2015</vt:lpstr>
      <vt:lpstr>Asignavimų valdytojai</vt:lpstr>
      <vt:lpstr>'SVP 2013-2015'!Print_Area</vt:lpstr>
      <vt:lpstr>'SVP 2013-2015'!Print_Titles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Snieguole Kacerauskaite</dc:creator>
  <cp:lastModifiedBy>Snieguole Kacerauskaite</cp:lastModifiedBy>
  <cp:lastPrinted>2013-03-01T08:56:27Z</cp:lastPrinted>
  <dcterms:created xsi:type="dcterms:W3CDTF">2011-12-01T09:04:40Z</dcterms:created>
  <dcterms:modified xsi:type="dcterms:W3CDTF">2013-03-04T08:29:23Z</dcterms:modified>
</cp:coreProperties>
</file>