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9200" windowHeight="12570" activeTab="0"/>
  </bookViews>
  <sheets>
    <sheet name="Ataskaita" sheetId="1" r:id="rId1"/>
    <sheet name="Priemonių suvestinė" sheetId="2" r:id="rId2"/>
  </sheets>
  <definedNames>
    <definedName name="_xlnm.Print_Area" localSheetId="0">'Ataskaita'!$A$1:$I$38</definedName>
    <definedName name="_xlnm.Print_Area" localSheetId="1">'Priemonių suvestinė'!$A$1:$O$50</definedName>
    <definedName name="_xlnm.Print_Titles" localSheetId="1">'Priemonių suvestinė'!$2:$4</definedName>
  </definedNames>
  <calcPr fullCalcOnLoad="1"/>
</workbook>
</file>

<file path=xl/sharedStrings.xml><?xml version="1.0" encoding="utf-8"?>
<sst xmlns="http://schemas.openxmlformats.org/spreadsheetml/2006/main" count="168" uniqueCount="103">
  <si>
    <t>Programos tikslo kodas</t>
  </si>
  <si>
    <t>Uždavinio kodas</t>
  </si>
  <si>
    <t>Priemonės kodas</t>
  </si>
  <si>
    <t>Priemonės požymis</t>
  </si>
  <si>
    <t>Asignavimų valdytojo kodas</t>
  </si>
  <si>
    <t>Finansavimo šaltinis</t>
  </si>
  <si>
    <t>Pavadinimas</t>
  </si>
  <si>
    <t>01</t>
  </si>
  <si>
    <t>SB</t>
  </si>
  <si>
    <t>Iš viso:</t>
  </si>
  <si>
    <t>02</t>
  </si>
  <si>
    <t>ES</t>
  </si>
  <si>
    <t>03</t>
  </si>
  <si>
    <t>Iš viso uždaviniui:</t>
  </si>
  <si>
    <t>Nacionalinės turizmo informacinės sistemos duomenų bazės atnaujinimas</t>
  </si>
  <si>
    <t>Iš viso tikslui:</t>
  </si>
  <si>
    <t>I</t>
  </si>
  <si>
    <t>Iš viso  programai:</t>
  </si>
  <si>
    <t>Finansavimo šaltinių suvestinė</t>
  </si>
  <si>
    <t>Finansavimo šaltiniai</t>
  </si>
  <si>
    <t>SAVIVALDYBĖS  LĖŠOS, IŠ VISO:</t>
  </si>
  <si>
    <r>
      <t xml:space="preserve">Savivaldybės biudžeto lėšos </t>
    </r>
    <r>
      <rPr>
        <b/>
        <sz val="9"/>
        <rFont val="Times New Roman"/>
        <family val="1"/>
      </rPr>
      <t>SB</t>
    </r>
  </si>
  <si>
    <t>KITI ŠALTINIAI, IŠ VISO:</t>
  </si>
  <si>
    <r>
      <t xml:space="preserve">Europos Sąjungos paramos lėšos </t>
    </r>
    <r>
      <rPr>
        <b/>
        <sz val="9"/>
        <rFont val="Times New Roman"/>
        <family val="1"/>
      </rPr>
      <t>ES</t>
    </r>
  </si>
  <si>
    <t>IŠ VISO:</t>
  </si>
  <si>
    <t xml:space="preserve">Nemokamos informacijos teikimas turistams bei turistines paslaugas teikiantiems subjektams </t>
  </si>
  <si>
    <t>Skatinti atvykstamąjį ir vietinį turizmą, stiprinant miesto turistinį patrauklumą bei didinant Klaipėdos miesto konkurencingumą tiek tarptautinėse, tiek vidinėse turizmo rinkose</t>
  </si>
  <si>
    <t>Turistų, atvykusių kruiziniais laivais, sk.</t>
  </si>
  <si>
    <t xml:space="preserve"> P3.3.2.8.</t>
  </si>
  <si>
    <t>P3.2.1.7.</t>
  </si>
  <si>
    <t>P3.2.2.2.</t>
  </si>
  <si>
    <t>5</t>
  </si>
  <si>
    <t>Plėtoti vandens turizmą</t>
  </si>
  <si>
    <t>Plėtoti turizmo informacinę sistemą</t>
  </si>
  <si>
    <t>Plėtoti turizmo infrastruktūrą</t>
  </si>
  <si>
    <r>
      <t>Kruizų</t>
    </r>
    <r>
      <rPr>
        <sz val="10"/>
        <rFont val="Times New Roman"/>
        <family val="1"/>
      </rPr>
      <t xml:space="preserve"> ir regatų organizavimas, vandens turizmo rinkodaros vykdymas</t>
    </r>
  </si>
  <si>
    <t>SB(P)</t>
  </si>
  <si>
    <r>
      <t xml:space="preserve">Paskolos lėšos </t>
    </r>
    <r>
      <rPr>
        <b/>
        <sz val="9"/>
        <rFont val="Times New Roman"/>
        <family val="1"/>
      </rPr>
      <t>SB(P)</t>
    </r>
  </si>
  <si>
    <t>Klaipėdos miesto turizmo galimybių pristatymas tarptautinėje erdvėje (tarptautinėse turizmo parodose ir verslo misijose)</t>
  </si>
  <si>
    <t xml:space="preserve">Plėtoti viešąją aktyvaus poilsio ir turizmo infrastruktūrą </t>
  </si>
  <si>
    <r>
      <t>Esamų Klaipėdos pilies princo Frydricho ir princo Karlo bastionų rekonstrukcija, išvystant Mažosios Lietuvos istorijos muziejų </t>
    </r>
    <r>
      <rPr>
        <b/>
        <sz val="10"/>
        <rFont val="Times New Roman"/>
        <family val="1"/>
      </rPr>
      <t>(pa</t>
    </r>
    <r>
      <rPr>
        <b/>
        <sz val="10"/>
        <rFont val="Times New Roman"/>
        <family val="1"/>
      </rPr>
      <t>gal VP3-1.3-M-02 priemonę)</t>
    </r>
  </si>
  <si>
    <t>Apgyvendinimo paslaugų plėtra Klaipėdoje, įrengiant kempingą pajūryje, II etapas. Stacionarių namelių poilsiui Girulių kempinge įrengimas</t>
  </si>
  <si>
    <t xml:space="preserve"> </t>
  </si>
  <si>
    <t>Priežastys, dėl kurių planuotos rodiklių reikšmės nepasiektos</t>
  </si>
  <si>
    <t>Klaipėdoje apsilankančių turistų skaičiaus didėjimas per metus, proc.</t>
  </si>
  <si>
    <t>Klaipėdos m. visų apgyvendinimo įstaigų užimtumo pokytis, proc.</t>
  </si>
  <si>
    <r>
      <rPr>
        <b/>
        <sz val="12"/>
        <rFont val="Times New Roman"/>
        <family val="1"/>
      </rPr>
      <t xml:space="preserve">STRATEGINIO VEIKLOS PLANO VYKDYMO ATASKAITA </t>
    </r>
    <r>
      <rPr>
        <b/>
        <sz val="10"/>
        <rFont val="Times New Roman"/>
        <family val="1"/>
      </rPr>
      <t xml:space="preserve">
(</t>
    </r>
    <r>
      <rPr>
        <sz val="10"/>
        <rFont val="Times New Roman"/>
        <family val="1"/>
      </rPr>
      <t>SUBALANSUOTO TURIZMO SKATINIMO IR VYSTYMO PROGRAMA (NR. 02))</t>
    </r>
    <r>
      <rPr>
        <b/>
        <sz val="10"/>
        <rFont val="Times New Roman"/>
        <family val="1"/>
      </rPr>
      <t xml:space="preserve">
</t>
    </r>
  </si>
  <si>
    <t>Atvyko kruizinių laivų</t>
  </si>
  <si>
    <t>Dalyvauta tarptautinėse parodose</t>
  </si>
  <si>
    <t>Išleistų rinkodaros leidinių</t>
  </si>
  <si>
    <t>Per metus rekreaciniuose uostuose apsilankė burlaivių ir jachtų</t>
  </si>
  <si>
    <t>Įvyko burinių regatų</t>
  </si>
  <si>
    <t>Išleista informacinių leidinių apie Klaipėdos miesto turizmo išteklius (brošiūros, žemėlapiai)</t>
  </si>
  <si>
    <t>Surengta pristatymų apie miesto turizmo galimybes ir potencialą užsienio žurnalistams</t>
  </si>
  <si>
    <t>Atnaujinta duomenų bazė, kartai per metus</t>
  </si>
  <si>
    <t xml:space="preserve">Įrengti pamatai poilsio nameliams, namelių sk. </t>
  </si>
  <si>
    <t>Restauruotos atraminės sienutės</t>
  </si>
  <si>
    <t>Nugriauti pastatai</t>
  </si>
  <si>
    <t>Suremontuota stoginė</t>
  </si>
  <si>
    <t>Užbaigtumas 2012-12-31, proc.</t>
  </si>
  <si>
    <t>Asignavimai (tūkst. Lt)</t>
  </si>
  <si>
    <t>2012 m. asignavimų patvirtintas planas*</t>
  </si>
  <si>
    <t>2012 m. asignavimų patikslintas planas**</t>
  </si>
  <si>
    <t>2012 m. panaudotos lėšos (kasinės išlaidos)</t>
  </si>
  <si>
    <t>planuotos reikšmės</t>
  </si>
  <si>
    <t>faktinės reikšmės</t>
  </si>
  <si>
    <t>Sutvarkyta teritorija, apšvietimas, užkonservuotos  pilies rūmų liekanos</t>
  </si>
  <si>
    <t>* pagal Klaipėdos miesto savivaldybės tarybos 2012-02-28 sprendimą Nr. T2-35</t>
  </si>
  <si>
    <t>** pagal Klaipėdos miesto savivaldybės tarybos 2012-11-29 sprendimą Nr. T2-269</t>
  </si>
  <si>
    <t>SUBALANSUOTO TURIZMO SKATINIMO IR VYSTYMO PROGRAMOS (Nr. 02)</t>
  </si>
  <si>
    <t>ĮVYKDYMO ATASKAITA</t>
  </si>
  <si>
    <r>
      <t xml:space="preserve">Asignavimų valdytojas: </t>
    </r>
    <r>
      <rPr>
        <sz val="12"/>
        <rFont val="Times New Roman"/>
        <family val="1"/>
      </rPr>
      <t>Investicijų ir ekonomikos departamentas (5).</t>
    </r>
  </si>
  <si>
    <t>faktiškai įvykdyta</t>
  </si>
  <si>
    <t>-</t>
  </si>
  <si>
    <t>pagal planą arba geriau</t>
  </si>
  <si>
    <t>iš dalies įvykdyta</t>
  </si>
  <si>
    <t>blogiau nei planuota</t>
  </si>
  <si>
    <t>neįvykdyta</t>
  </si>
  <si>
    <t xml:space="preserve">2012 M. KLAIPĖDOS MIESTO SAVIVALDYBĖS </t>
  </si>
  <si>
    <r>
      <rPr>
        <b/>
        <sz val="12"/>
        <rFont val="Times New Roman"/>
        <family val="1"/>
      </rPr>
      <t xml:space="preserve">Iš 2012 m. </t>
    </r>
    <r>
      <rPr>
        <sz val="12"/>
        <rFont val="Times New Roman"/>
        <family val="1"/>
      </rPr>
      <t xml:space="preserve">planuotų įvykdyti 6 priemonių (kurioms patvirtinti/skirti asignavimai): </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</si>
  <si>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</si>
  <si>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</si>
  <si>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Išleista 16 tūkst. brošiūrų „Maršrutai po Klaipėdą“ ir 15 tūkst. leidinių „Klaipėda - Lietuva prasideda čia“</t>
  </si>
  <si>
    <t>Įgyvendinta viešųjų infrastruktūros projektų, vnt.</t>
  </si>
  <si>
    <t>Iškilus nenumatytam poreikiui perkloti lauko inžinerinius tinklus, užtruko pamatų įrengimas.
12 poilsio namelių bus įrengta 2013 m.</t>
  </si>
  <si>
    <t xml:space="preserve">2012 m. įrengti pamatai 12 poilsio namelių. </t>
  </si>
  <si>
    <t>Atvyko didesnis kiekis laivų, todėl tiražas padidintas.</t>
  </si>
  <si>
    <t>Detalesnė statistika: 244 nuolatiniai klientai (2011 m. - 198), 836 uosto svečiai (2011 m. - 834).</t>
  </si>
  <si>
    <t>Lankėsi Vokietijos, Olandijos, Norvegijos ir Italijos žurnalistai</t>
  </si>
  <si>
    <t xml:space="preserve">Pastaba. </t>
  </si>
  <si>
    <t>Informacija apie pasiektus rezultatus, duomenys apie asignavimų panaudojimo tikslingumą</t>
  </si>
  <si>
    <t>Nemokamai aptarnautų turistų skaičius (suteikta informacija)</t>
  </si>
  <si>
    <t xml:space="preserve">Suorganizuota nemokamų ekskursijų po miestą </t>
  </si>
  <si>
    <t>Vertinimo kriterijaus</t>
  </si>
  <si>
    <t>3) priemonė laikoma neįvykdyta, jei nepasiekta nė viena planuoto ataskaitinių metų produkto kriterijaus reikšmė.</t>
  </si>
  <si>
    <t>Kruizinių turistų, palyginti su 2011 m., padaugėjo 24 proc. Dėl didesnių renginių stokos ir sudėtingo regiono pasiekiamumo kitais būdais, atvykstančių turistų skaičius žymiai neaugo.</t>
  </si>
  <si>
    <t>Palyginti su 2011 m. nuolatinių klientų kiekiu, skaičius išaugo 23 proc., tai ribojo galimybes priimti daugiau užsienio jachtų uostelyje, todėl svečių skaičius uoste, palyginti su 2011 m., beveik nesikeitė. Atsižvelgiant į tai, būtina spartesnė  jachtų uostų plėtra, nes vietų kiekis kasmet mažėja.</t>
  </si>
  <si>
    <t>„Royal Swedish Yacht Club“; „Hanse Race“; „Burpilis“ ir „Švyturio“ Joninių nakties regata</t>
  </si>
  <si>
    <t>Parodos iš dalies finansuotos iš KTKIC vykdomų tarptautinių projektų</t>
  </si>
  <si>
    <r>
      <rPr>
        <b/>
        <sz val="12"/>
        <rFont val="Times New Roman"/>
        <family val="1"/>
      </rPr>
      <t>Programą vykdė:</t>
    </r>
    <r>
      <rPr>
        <sz val="12"/>
        <rFont val="Times New Roman"/>
        <family val="1"/>
      </rPr>
      <t xml:space="preserve"> Investicijų ir ekonomikos departamentas (Tarptautinių ryšių, verslo plėtros ir turizmo skyrius; Projektų skyrius).</t>
    </r>
  </si>
  <si>
    <t>Palyginti su 2011 m., kruizinių laivų padaugėjo 16 proc., atitinkamai turistų - 24 %, tačiau plaukė mažesni kruiziniai laivai ir planuotas turistų kiekis nebuvo pasiektas.</t>
  </si>
  <si>
    <t>Pateikiamas realus turistų, kuriems  2012 m. suteikta informacija, skaičius. Kasmet aptarnauti ne mažiau kaip 25 tūkst. turistų numatyta 2011 m.  pasirašytoje sutartyje su KTKIC.  Šioje sutartyje numatyta kasmet skirti po 200 tūkst. Lt., tačiau šiai funkcijai vykdyti dėl ekonominio sunkmečio skiriama mažiau lėšų.</t>
  </si>
  <si>
    <t>Įgyvendintas ne visas projektas, nes detalizavus I etapo I stadijos darbus paaiškėjo, kad ne visi darbai numatyti ir įvertinti. Siekiant įgyvendinti I etapo I stadijos projekto rodiklius buvo vykdomas papildomas darbų pirkimas. Darbai tęsiami 2013 m.</t>
  </si>
</sst>
</file>

<file path=xl/styles.xml><?xml version="1.0" encoding="utf-8"?>
<styleSheet xmlns="http://schemas.openxmlformats.org/spreadsheetml/2006/main">
  <numFmts count="1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0.0"/>
    <numFmt numFmtId="166" formatCode="0.0;[Red]0.0"/>
  </numFmts>
  <fonts count="39">
    <font>
      <sz val="10"/>
      <name val="Arial"/>
      <family val="0"/>
    </font>
    <font>
      <sz val="11"/>
      <color indexed="8"/>
      <name val="Calibri"/>
      <family val="2"/>
    </font>
    <font>
      <sz val="10"/>
      <name val="Times New Roman"/>
      <family val="1"/>
    </font>
    <font>
      <b/>
      <sz val="10"/>
      <name val="Times New Roman"/>
      <family val="1"/>
    </font>
    <font>
      <sz val="8"/>
      <name val="Times New Roman"/>
      <family val="1"/>
    </font>
    <font>
      <sz val="9"/>
      <name val="Times New Roman"/>
      <family val="1"/>
    </font>
    <font>
      <b/>
      <sz val="9"/>
      <name val="Times New Roman"/>
      <family val="1"/>
    </font>
    <font>
      <b/>
      <sz val="8"/>
      <name val="Times New Roman"/>
      <family val="1"/>
    </font>
    <font>
      <sz val="9"/>
      <name val="Arial"/>
      <family val="2"/>
    </font>
    <font>
      <b/>
      <sz val="9"/>
      <name val="Arial"/>
      <family val="2"/>
    </font>
    <font>
      <b/>
      <sz val="10"/>
      <name val="Arial"/>
      <family val="2"/>
    </font>
    <font>
      <sz val="8"/>
      <name val="Arial"/>
      <family val="2"/>
    </font>
    <font>
      <b/>
      <sz val="12"/>
      <name val="Times New Roman"/>
      <family val="1"/>
    </font>
    <font>
      <i/>
      <sz val="10"/>
      <name val="Arial"/>
      <family val="2"/>
    </font>
    <font>
      <sz val="7"/>
      <name val="Times New Roman"/>
      <family val="1"/>
    </font>
    <font>
      <sz val="12"/>
      <name val="Times New Roman"/>
      <family val="1"/>
    </font>
    <font>
      <sz val="11"/>
      <name val="Times New Roman"/>
      <family val="1"/>
    </font>
    <font>
      <sz val="10"/>
      <color indexed="8"/>
      <name val="Calibri"/>
      <family val="0"/>
    </font>
    <font>
      <sz val="10"/>
      <color indexed="8"/>
      <name val="Times New Roman"/>
      <family val="0"/>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9"/>
      <color indexed="10"/>
      <name val="Times New Roman"/>
      <family val="1"/>
    </font>
    <font>
      <b/>
      <sz val="12"/>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thin"/>
      <top style="medium"/>
      <bottom/>
    </border>
    <border>
      <left style="thin"/>
      <right style="thin"/>
      <top style="medium"/>
      <bottom/>
    </border>
    <border>
      <left style="medium"/>
      <right style="medium"/>
      <top style="medium"/>
      <bottom style="thin"/>
    </border>
    <border>
      <left style="thin"/>
      <right style="thin"/>
      <top/>
      <bottom style="medium"/>
    </border>
    <border>
      <left style="medium"/>
      <right style="thin"/>
      <top/>
      <bottom style="medium"/>
    </border>
    <border>
      <left style="medium"/>
      <right/>
      <top style="thin"/>
      <bottom style="thin"/>
    </border>
    <border>
      <left/>
      <right/>
      <top style="medium"/>
      <bottom style="medium"/>
    </border>
    <border>
      <left style="medium"/>
      <right/>
      <top style="medium"/>
      <bottom style="thin"/>
    </border>
    <border>
      <left style="medium"/>
      <right/>
      <top/>
      <bottom style="medium"/>
    </border>
    <border>
      <left style="medium"/>
      <right/>
      <top style="medium"/>
      <bottom/>
    </border>
    <border>
      <left style="medium"/>
      <right style="medium"/>
      <top style="medium"/>
      <bottom/>
    </border>
    <border>
      <left style="medium"/>
      <right style="medium"/>
      <top/>
      <bottom style="medium"/>
    </border>
    <border>
      <left style="medium"/>
      <right style="medium"/>
      <top/>
      <bottom/>
    </border>
    <border>
      <left style="medium"/>
      <right/>
      <top/>
      <bottom style="thin"/>
    </border>
    <border>
      <left style="medium"/>
      <right style="thin"/>
      <top/>
      <bottom style="thin"/>
    </border>
    <border>
      <left style="medium"/>
      <right style="thin"/>
      <top style="thin"/>
      <bottom style="thin"/>
    </border>
    <border>
      <left style="medium"/>
      <right style="thin"/>
      <top style="medium"/>
      <bottom style="thin"/>
    </border>
    <border>
      <left style="medium"/>
      <right style="thin"/>
      <top/>
      <bottom/>
    </border>
    <border>
      <left/>
      <right style="medium"/>
      <top style="thin"/>
      <bottom style="thin"/>
    </border>
    <border>
      <left/>
      <right style="medium"/>
      <top style="medium"/>
      <bottom style="thin"/>
    </border>
    <border>
      <left style="medium"/>
      <right/>
      <top/>
      <bottom/>
    </border>
    <border>
      <left style="medium"/>
      <right/>
      <top style="medium"/>
      <bottom style="medium"/>
    </border>
    <border>
      <left/>
      <right style="medium"/>
      <top style="medium"/>
      <bottom style="medium"/>
    </border>
    <border>
      <left/>
      <right/>
      <top/>
      <bottom style="medium"/>
    </border>
    <border>
      <left style="medium"/>
      <right/>
      <top style="thin"/>
      <bottom style="medium"/>
    </border>
    <border>
      <left style="medium"/>
      <right style="thin"/>
      <top style="thin"/>
      <bottom/>
    </border>
    <border>
      <left/>
      <right style="medium"/>
      <top/>
      <bottom style="thin"/>
    </border>
    <border>
      <left style="medium"/>
      <right style="medium"/>
      <top style="medium"/>
      <bottom style="medium"/>
    </border>
    <border>
      <left/>
      <right style="medium"/>
      <top style="medium"/>
      <bottom/>
    </border>
    <border>
      <left style="thin"/>
      <right style="medium"/>
      <top/>
      <bottom style="medium"/>
    </border>
    <border>
      <left/>
      <right style="thin"/>
      <top/>
      <bottom style="medium"/>
    </border>
    <border>
      <left/>
      <right style="medium"/>
      <top/>
      <bottom style="medium"/>
    </border>
    <border>
      <left/>
      <right style="medium"/>
      <top/>
      <bottom/>
    </border>
    <border>
      <left style="medium"/>
      <right style="medium"/>
      <top style="thin"/>
      <bottom style="medium"/>
    </border>
    <border>
      <left/>
      <right style="medium"/>
      <top style="thin"/>
      <bottom style="medium"/>
    </border>
    <border>
      <left/>
      <right style="thin"/>
      <top style="thin"/>
      <bottom/>
    </border>
    <border>
      <left style="medium"/>
      <right style="thin"/>
      <top style="thin"/>
      <bottom style="medium"/>
    </border>
    <border>
      <left/>
      <right style="thin"/>
      <top style="thin"/>
      <bottom style="medium"/>
    </border>
    <border>
      <left style="thin"/>
      <right/>
      <top style="medium"/>
      <bottom style="medium"/>
    </border>
    <border>
      <left/>
      <right/>
      <top style="medium"/>
      <bottom/>
    </border>
    <border>
      <left style="thin"/>
      <right/>
      <top/>
      <bottom style="medium"/>
    </border>
    <border>
      <left style="thin"/>
      <right style="medium"/>
      <top style="medium"/>
      <bottom/>
    </border>
    <border>
      <left style="thin"/>
      <right style="medium"/>
      <top/>
      <bottom/>
    </border>
    <border>
      <left style="thin"/>
      <right/>
      <top style="medium"/>
      <bottom/>
    </border>
    <border>
      <left/>
      <right/>
      <top style="medium"/>
      <bottom style="thin"/>
    </border>
    <border>
      <left style="medium"/>
      <right/>
      <top style="thin"/>
      <bottom/>
    </border>
    <border>
      <left style="thin"/>
      <right style="thin"/>
      <top/>
      <bottom/>
    </border>
    <border>
      <left/>
      <right/>
      <top/>
      <bottom style="thin"/>
    </border>
    <border>
      <left style="thin"/>
      <right/>
      <top style="medium"/>
      <bottom style="thin"/>
    </border>
    <border>
      <left style="thin"/>
      <right/>
      <top/>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right/>
      <top style="thin"/>
      <bottom style="thin"/>
    </border>
    <border>
      <left/>
      <right style="thin"/>
      <top style="medium"/>
      <bottom style="thin"/>
    </border>
    <border>
      <left/>
      <right style="thin"/>
      <top/>
      <bottom style="thin"/>
    </border>
    <border>
      <left/>
      <right style="thin"/>
      <top style="medium"/>
      <bottom>
        <color indexed="63"/>
      </bottom>
    </border>
    <border>
      <left/>
      <right style="thin"/>
      <top/>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5" fillId="3" borderId="0" applyNumberFormat="0" applyBorder="0" applyAlignment="0" applyProtection="0"/>
    <xf numFmtId="0" fontId="33"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6"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30"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4" fillId="0" borderId="9" applyNumberFormat="0" applyFill="0" applyAlignment="0" applyProtection="0"/>
    <xf numFmtId="0" fontId="29" fillId="0" borderId="0" applyNumberFormat="0" applyFill="0" applyBorder="0" applyAlignment="0" applyProtection="0"/>
  </cellStyleXfs>
  <cellXfs count="372">
    <xf numFmtId="0" fontId="0" fillId="0" borderId="0" xfId="0" applyAlignment="1">
      <alignment/>
    </xf>
    <xf numFmtId="0" fontId="4" fillId="0" borderId="0" xfId="0" applyFont="1" applyBorder="1" applyAlignment="1">
      <alignment vertical="top"/>
    </xf>
    <xf numFmtId="49" fontId="6" fillId="8" borderId="10" xfId="0" applyNumberFormat="1" applyFont="1" applyFill="1" applyBorder="1" applyAlignment="1">
      <alignment horizontal="center" vertical="top"/>
    </xf>
    <xf numFmtId="49" fontId="6" fillId="4" borderId="11" xfId="0" applyNumberFormat="1" applyFont="1" applyFill="1" applyBorder="1" applyAlignment="1">
      <alignment horizontal="left"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49" fontId="6" fillId="4" borderId="11" xfId="0" applyNumberFormat="1" applyFont="1" applyFill="1" applyBorder="1" applyAlignment="1">
      <alignment vertical="top"/>
    </xf>
    <xf numFmtId="49" fontId="6" fillId="8" borderId="15" xfId="0" applyNumberFormat="1" applyFont="1" applyFill="1" applyBorder="1" applyAlignment="1">
      <alignment horizontal="center" vertical="top"/>
    </xf>
    <xf numFmtId="49" fontId="6" fillId="4" borderId="16" xfId="0" applyNumberFormat="1" applyFont="1" applyFill="1" applyBorder="1" applyAlignment="1">
      <alignment horizontal="center" vertical="top"/>
    </xf>
    <xf numFmtId="0" fontId="5" fillId="0" borderId="17" xfId="0" applyFont="1" applyFill="1" applyBorder="1" applyAlignment="1">
      <alignment horizontal="center" vertical="top" wrapText="1"/>
    </xf>
    <xf numFmtId="49" fontId="6" fillId="4" borderId="18" xfId="0" applyNumberFormat="1" applyFont="1" applyFill="1" applyBorder="1" applyAlignment="1">
      <alignment horizontal="center" vertical="top"/>
    </xf>
    <xf numFmtId="49" fontId="6" fillId="8" borderId="19" xfId="0" applyNumberFormat="1" applyFont="1" applyFill="1" applyBorder="1" applyAlignment="1">
      <alignment horizontal="center" vertical="top"/>
    </xf>
    <xf numFmtId="0" fontId="5" fillId="0" borderId="20" xfId="0" applyFont="1" applyFill="1" applyBorder="1" applyAlignment="1">
      <alignment horizontal="center" vertical="top" wrapText="1"/>
    </xf>
    <xf numFmtId="49" fontId="5" fillId="24" borderId="21" xfId="0" applyNumberFormat="1" applyFont="1" applyFill="1" applyBorder="1" applyAlignment="1">
      <alignment vertical="top"/>
    </xf>
    <xf numFmtId="49" fontId="2" fillId="0" borderId="0" xfId="0" applyNumberFormat="1" applyFont="1" applyFill="1" applyBorder="1" applyAlignment="1">
      <alignment vertical="top"/>
    </xf>
    <xf numFmtId="0" fontId="5" fillId="25" borderId="0" xfId="0" applyFont="1" applyFill="1" applyAlignment="1">
      <alignment vertical="top"/>
    </xf>
    <xf numFmtId="0" fontId="4" fillId="0" borderId="0" xfId="0" applyFont="1" applyAlignment="1">
      <alignment vertical="top"/>
    </xf>
    <xf numFmtId="0" fontId="6" fillId="0" borderId="17" xfId="0" applyFont="1" applyBorder="1" applyAlignment="1">
      <alignment horizontal="center" vertical="center" wrapText="1"/>
    </xf>
    <xf numFmtId="0" fontId="5" fillId="0" borderId="0" xfId="0" applyFont="1" applyAlignment="1">
      <alignment vertical="top"/>
    </xf>
    <xf numFmtId="0" fontId="3" fillId="0" borderId="17" xfId="0" applyFont="1" applyFill="1" applyBorder="1" applyAlignment="1">
      <alignment horizontal="center" vertical="top"/>
    </xf>
    <xf numFmtId="0" fontId="5" fillId="0" borderId="22" xfId="0" applyFont="1" applyFill="1" applyBorder="1" applyAlignment="1">
      <alignment horizontal="center" vertical="top" wrapText="1"/>
    </xf>
    <xf numFmtId="0" fontId="5" fillId="0" borderId="17" xfId="0" applyFont="1" applyFill="1" applyBorder="1" applyAlignment="1">
      <alignment horizontal="center" vertical="top"/>
    </xf>
    <xf numFmtId="49" fontId="5" fillId="0" borderId="23" xfId="0" applyNumberFormat="1" applyFont="1" applyBorder="1" applyAlignment="1">
      <alignment horizontal="center" vertical="top"/>
    </xf>
    <xf numFmtId="49" fontId="6" fillId="8" borderId="23" xfId="0" applyNumberFormat="1" applyFont="1" applyFill="1" applyBorder="1" applyAlignment="1">
      <alignment horizontal="center" vertical="top"/>
    </xf>
    <xf numFmtId="165" fontId="6" fillId="4" borderId="10" xfId="0" applyNumberFormat="1" applyFont="1" applyFill="1" applyBorder="1" applyAlignment="1">
      <alignment horizontal="right" vertical="top"/>
    </xf>
    <xf numFmtId="0" fontId="5" fillId="0" borderId="12" xfId="0" applyFont="1" applyBorder="1" applyAlignment="1">
      <alignment horizontal="center" vertical="top" wrapText="1"/>
    </xf>
    <xf numFmtId="49" fontId="5" fillId="0" borderId="0" xfId="0" applyNumberFormat="1" applyFont="1" applyFill="1" applyBorder="1" applyAlignment="1">
      <alignment vertical="top"/>
    </xf>
    <xf numFmtId="0" fontId="8" fillId="0" borderId="0" xfId="0" applyFont="1" applyAlignment="1">
      <alignment/>
    </xf>
    <xf numFmtId="49" fontId="6" fillId="25" borderId="24" xfId="0" applyNumberFormat="1" applyFont="1" applyFill="1" applyBorder="1" applyAlignment="1">
      <alignment horizontal="center" vertical="top"/>
    </xf>
    <xf numFmtId="49" fontId="6" fillId="25" borderId="25" xfId="0" applyNumberFormat="1" applyFont="1" applyFill="1" applyBorder="1" applyAlignment="1">
      <alignment horizontal="center" vertical="top"/>
    </xf>
    <xf numFmtId="49" fontId="6" fillId="25" borderId="26" xfId="0" applyNumberFormat="1" applyFont="1" applyFill="1" applyBorder="1" applyAlignment="1">
      <alignment horizontal="center" vertical="top"/>
    </xf>
    <xf numFmtId="49" fontId="6" fillId="0" borderId="27" xfId="0" applyNumberFormat="1" applyFont="1" applyBorder="1" applyAlignment="1">
      <alignment horizontal="center" vertical="top"/>
    </xf>
    <xf numFmtId="49" fontId="6" fillId="0" borderId="26" xfId="0" applyNumberFormat="1" applyFont="1" applyBorder="1" applyAlignment="1">
      <alignment horizontal="center" vertical="top"/>
    </xf>
    <xf numFmtId="0" fontId="5" fillId="0" borderId="28" xfId="0" applyFont="1" applyFill="1" applyBorder="1" applyAlignment="1">
      <alignment horizontal="center" vertical="top" wrapText="1"/>
    </xf>
    <xf numFmtId="49" fontId="6" fillId="4" borderId="10" xfId="0" applyNumberFormat="1" applyFont="1" applyFill="1" applyBorder="1" applyAlignment="1">
      <alignment horizontal="center" vertical="top"/>
    </xf>
    <xf numFmtId="49" fontId="5" fillId="0" borderId="0" xfId="0" applyNumberFormat="1" applyFont="1" applyFill="1" applyBorder="1" applyAlignment="1">
      <alignment horizontal="left" vertical="top"/>
    </xf>
    <xf numFmtId="165" fontId="5" fillId="25" borderId="29" xfId="0" applyNumberFormat="1" applyFont="1" applyFill="1" applyBorder="1" applyAlignment="1">
      <alignment horizontal="right" vertical="top"/>
    </xf>
    <xf numFmtId="165" fontId="5" fillId="25" borderId="30" xfId="0" applyNumberFormat="1" applyFont="1" applyFill="1" applyBorder="1" applyAlignment="1">
      <alignment horizontal="right" vertical="top"/>
    </xf>
    <xf numFmtId="165" fontId="5" fillId="25" borderId="31" xfId="0" applyNumberFormat="1" applyFont="1" applyFill="1" applyBorder="1" applyAlignment="1">
      <alignment horizontal="right" vertical="top"/>
    </xf>
    <xf numFmtId="165" fontId="5" fillId="25" borderId="30" xfId="0" applyNumberFormat="1" applyFont="1" applyFill="1" applyBorder="1" applyAlignment="1">
      <alignment horizontal="right" vertical="top"/>
    </xf>
    <xf numFmtId="165" fontId="5" fillId="25" borderId="32" xfId="0" applyNumberFormat="1" applyFont="1" applyFill="1" applyBorder="1" applyAlignment="1">
      <alignment horizontal="right" vertical="top" wrapText="1"/>
    </xf>
    <xf numFmtId="0" fontId="0" fillId="0" borderId="0" xfId="0" applyFont="1" applyAlignment="1">
      <alignment/>
    </xf>
    <xf numFmtId="1" fontId="0" fillId="0" borderId="0" xfId="0" applyNumberFormat="1" applyFont="1" applyAlignment="1">
      <alignment horizontal="center" vertical="center"/>
    </xf>
    <xf numFmtId="0" fontId="4" fillId="0" borderId="0" xfId="0" applyFont="1" applyBorder="1" applyAlignment="1">
      <alignment vertical="top" wrapText="1"/>
    </xf>
    <xf numFmtId="0" fontId="5" fillId="0" borderId="0" xfId="0" applyFont="1" applyFill="1" applyAlignment="1">
      <alignment vertical="top" wrapText="1"/>
    </xf>
    <xf numFmtId="0" fontId="4" fillId="0" borderId="0" xfId="0" applyFont="1" applyAlignment="1">
      <alignment vertical="top" wrapText="1"/>
    </xf>
    <xf numFmtId="0" fontId="4" fillId="0" borderId="0" xfId="0" applyFont="1" applyBorder="1" applyAlignment="1">
      <alignment vertical="top"/>
    </xf>
    <xf numFmtId="0" fontId="4" fillId="0" borderId="17" xfId="0" applyFont="1" applyBorder="1" applyAlignment="1">
      <alignment vertical="top"/>
    </xf>
    <xf numFmtId="0" fontId="5" fillId="0" borderId="0" xfId="0" applyFont="1" applyFill="1" applyAlignment="1">
      <alignment vertical="top"/>
    </xf>
    <xf numFmtId="0" fontId="4" fillId="0" borderId="33" xfId="0" applyFont="1" applyBorder="1" applyAlignment="1">
      <alignment vertical="top"/>
    </xf>
    <xf numFmtId="0" fontId="4" fillId="0" borderId="14" xfId="0" applyFont="1" applyBorder="1" applyAlignment="1">
      <alignment vertical="top"/>
    </xf>
    <xf numFmtId="0" fontId="3" fillId="25" borderId="34" xfId="0" applyFont="1" applyFill="1" applyBorder="1" applyAlignment="1">
      <alignment horizontal="left" vertical="top"/>
    </xf>
    <xf numFmtId="49" fontId="6" fillId="25" borderId="35" xfId="0" applyNumberFormat="1" applyFont="1" applyFill="1" applyBorder="1" applyAlignment="1">
      <alignment horizontal="center" vertical="top"/>
    </xf>
    <xf numFmtId="165" fontId="6" fillId="4" borderId="36" xfId="0" applyNumberFormat="1" applyFont="1" applyFill="1" applyBorder="1" applyAlignment="1">
      <alignment vertical="top"/>
    </xf>
    <xf numFmtId="165" fontId="6" fillId="4" borderId="21" xfId="0" applyNumberFormat="1" applyFont="1" applyFill="1" applyBorder="1" applyAlignment="1">
      <alignment vertical="top"/>
    </xf>
    <xf numFmtId="165" fontId="6" fillId="4" borderId="37" xfId="0" applyNumberFormat="1" applyFont="1" applyFill="1" applyBorder="1" applyAlignment="1">
      <alignment vertical="top"/>
    </xf>
    <xf numFmtId="165" fontId="6" fillId="8" borderId="36" xfId="0" applyNumberFormat="1" applyFont="1" applyFill="1" applyBorder="1" applyAlignment="1">
      <alignment vertical="top"/>
    </xf>
    <xf numFmtId="165" fontId="6" fillId="8" borderId="21" xfId="0" applyNumberFormat="1" applyFont="1" applyFill="1" applyBorder="1" applyAlignment="1">
      <alignment vertical="top"/>
    </xf>
    <xf numFmtId="165" fontId="6" fillId="8" borderId="37" xfId="0" applyNumberFormat="1" applyFont="1" applyFill="1" applyBorder="1" applyAlignment="1">
      <alignment vertical="top"/>
    </xf>
    <xf numFmtId="165" fontId="6" fillId="4" borderId="38" xfId="0" applyNumberFormat="1" applyFont="1" applyFill="1" applyBorder="1" applyAlignment="1">
      <alignment vertical="top"/>
    </xf>
    <xf numFmtId="165" fontId="6" fillId="24" borderId="36" xfId="0" applyNumberFormat="1" applyFont="1" applyFill="1" applyBorder="1" applyAlignment="1">
      <alignment vertical="top"/>
    </xf>
    <xf numFmtId="165" fontId="6" fillId="24" borderId="21" xfId="0" applyNumberFormat="1" applyFont="1" applyFill="1" applyBorder="1" applyAlignment="1">
      <alignment vertical="top"/>
    </xf>
    <xf numFmtId="165" fontId="6" fillId="24" borderId="37" xfId="0" applyNumberFormat="1" applyFont="1" applyFill="1" applyBorder="1" applyAlignment="1">
      <alignment vertical="top"/>
    </xf>
    <xf numFmtId="165" fontId="5" fillId="0" borderId="20" xfId="0" applyNumberFormat="1" applyFont="1" applyBorder="1" applyAlignment="1">
      <alignment horizontal="center" vertical="top" wrapText="1"/>
    </xf>
    <xf numFmtId="165" fontId="5" fillId="0" borderId="22" xfId="0" applyNumberFormat="1" applyFont="1" applyBorder="1" applyAlignment="1">
      <alignment horizontal="center" vertical="top" wrapText="1"/>
    </xf>
    <xf numFmtId="165" fontId="6" fillId="24" borderId="36" xfId="0" applyNumberFormat="1" applyFont="1" applyFill="1" applyBorder="1" applyAlignment="1">
      <alignment horizontal="center" vertical="top" wrapText="1"/>
    </xf>
    <xf numFmtId="165" fontId="5" fillId="0" borderId="28" xfId="0" applyNumberFormat="1" applyFont="1" applyBorder="1" applyAlignment="1">
      <alignment horizontal="center" vertical="top" wrapText="1"/>
    </xf>
    <xf numFmtId="165" fontId="3" fillId="20" borderId="36" xfId="0" applyNumberFormat="1" applyFont="1" applyFill="1" applyBorder="1" applyAlignment="1">
      <alignment horizontal="center" vertical="top" wrapText="1"/>
    </xf>
    <xf numFmtId="0" fontId="5" fillId="0" borderId="25" xfId="0" applyFont="1" applyBorder="1" applyAlignment="1">
      <alignment horizontal="center" vertical="top"/>
    </xf>
    <xf numFmtId="0" fontId="2" fillId="8" borderId="39" xfId="0" applyFont="1" applyFill="1" applyBorder="1" applyAlignment="1">
      <alignment horizontal="left" vertical="top"/>
    </xf>
    <xf numFmtId="0" fontId="2" fillId="8" borderId="22" xfId="0" applyFont="1" applyFill="1" applyBorder="1" applyAlignment="1">
      <alignment vertical="top"/>
    </xf>
    <xf numFmtId="165" fontId="5" fillId="25" borderId="40" xfId="0" applyNumberFormat="1" applyFont="1" applyFill="1" applyBorder="1" applyAlignment="1">
      <alignment horizontal="right" vertical="top"/>
    </xf>
    <xf numFmtId="0" fontId="4" fillId="0" borderId="41" xfId="0" applyFont="1" applyBorder="1" applyAlignment="1">
      <alignment vertical="top" wrapText="1"/>
    </xf>
    <xf numFmtId="165" fontId="2" fillId="25" borderId="35" xfId="0" applyNumberFormat="1" applyFont="1" applyFill="1" applyBorder="1" applyAlignment="1">
      <alignment horizontal="left" vertical="center" wrapText="1"/>
    </xf>
    <xf numFmtId="165" fontId="2" fillId="25" borderId="35" xfId="0" applyNumberFormat="1" applyFont="1" applyFill="1" applyBorder="1" applyAlignment="1">
      <alignment horizontal="left" vertical="center" wrapText="1"/>
    </xf>
    <xf numFmtId="165" fontId="2" fillId="25" borderId="35" xfId="0" applyNumberFormat="1" applyFont="1" applyFill="1" applyBorder="1" applyAlignment="1">
      <alignment horizontal="left" vertical="top" wrapText="1"/>
    </xf>
    <xf numFmtId="165" fontId="2" fillId="25" borderId="20" xfId="0" applyNumberFormat="1" applyFont="1" applyFill="1" applyBorder="1" applyAlignment="1">
      <alignment horizontal="left" vertical="top" wrapText="1"/>
    </xf>
    <xf numFmtId="165" fontId="2" fillId="25" borderId="23" xfId="0" applyNumberFormat="1" applyFont="1" applyFill="1" applyBorder="1" applyAlignment="1">
      <alignment horizontal="left" vertical="top" wrapText="1"/>
    </xf>
    <xf numFmtId="165" fontId="2" fillId="25" borderId="24" xfId="0" applyNumberFormat="1" applyFont="1" applyFill="1" applyBorder="1" applyAlignment="1">
      <alignment horizontal="left" vertical="top" wrapText="1"/>
    </xf>
    <xf numFmtId="0" fontId="4" fillId="0" borderId="25" xfId="0" applyFont="1" applyBorder="1" applyAlignment="1">
      <alignment horizontal="center" vertical="top" wrapText="1"/>
    </xf>
    <xf numFmtId="165" fontId="6" fillId="4" borderId="42" xfId="0" applyNumberFormat="1" applyFont="1" applyFill="1" applyBorder="1" applyAlignment="1">
      <alignment horizontal="right" vertical="top"/>
    </xf>
    <xf numFmtId="1" fontId="2" fillId="25" borderId="43" xfId="0" applyNumberFormat="1" applyFont="1" applyFill="1" applyBorder="1" applyAlignment="1">
      <alignment horizontal="center" vertical="center"/>
    </xf>
    <xf numFmtId="165" fontId="2" fillId="25" borderId="24" xfId="0" applyNumberFormat="1" applyFont="1" applyFill="1" applyBorder="1" applyAlignment="1">
      <alignment horizontal="left" vertical="center" wrapText="1"/>
    </xf>
    <xf numFmtId="165" fontId="3" fillId="25" borderId="24" xfId="0" applyNumberFormat="1" applyFont="1" applyFill="1" applyBorder="1" applyAlignment="1">
      <alignment horizontal="right" vertical="top"/>
    </xf>
    <xf numFmtId="0" fontId="0" fillId="0" borderId="0" xfId="0" applyFont="1" applyBorder="1" applyAlignment="1">
      <alignment/>
    </xf>
    <xf numFmtId="0" fontId="13" fillId="0" borderId="44" xfId="0" applyFont="1" applyBorder="1" applyAlignment="1">
      <alignment vertical="top" wrapText="1"/>
    </xf>
    <xf numFmtId="0" fontId="0" fillId="0" borderId="0" xfId="0" applyFont="1" applyFill="1" applyAlignment="1">
      <alignment vertical="top"/>
    </xf>
    <xf numFmtId="0" fontId="3" fillId="25" borderId="25" xfId="0" applyFont="1" applyFill="1" applyBorder="1" applyAlignment="1">
      <alignment horizontal="center" vertical="top" wrapText="1"/>
    </xf>
    <xf numFmtId="49" fontId="4" fillId="0" borderId="27" xfId="0" applyNumberFormat="1" applyFont="1" applyBorder="1" applyAlignment="1">
      <alignment horizontal="center" vertical="top" wrapText="1"/>
    </xf>
    <xf numFmtId="49" fontId="4" fillId="0" borderId="26" xfId="0" applyNumberFormat="1" applyFont="1" applyBorder="1" applyAlignment="1">
      <alignment horizontal="center" vertical="top" wrapText="1"/>
    </xf>
    <xf numFmtId="0" fontId="0" fillId="0" borderId="0" xfId="0" applyNumberFormat="1" applyFont="1" applyAlignment="1">
      <alignment/>
    </xf>
    <xf numFmtId="0" fontId="2" fillId="25" borderId="25" xfId="0" applyNumberFormat="1" applyFont="1" applyFill="1" applyBorder="1" applyAlignment="1">
      <alignment horizontal="center" vertical="center"/>
    </xf>
    <xf numFmtId="0" fontId="2" fillId="25" borderId="26" xfId="0" applyNumberFormat="1" applyFont="1" applyFill="1" applyBorder="1" applyAlignment="1">
      <alignment horizontal="center" vertical="center"/>
    </xf>
    <xf numFmtId="0" fontId="2" fillId="25" borderId="25" xfId="0" applyNumberFormat="1" applyFont="1" applyFill="1" applyBorder="1" applyAlignment="1">
      <alignment horizontal="center" vertical="top" wrapText="1"/>
    </xf>
    <xf numFmtId="0" fontId="6" fillId="4" borderId="21" xfId="0" applyNumberFormat="1" applyFont="1" applyFill="1" applyBorder="1" applyAlignment="1">
      <alignment vertical="top"/>
    </xf>
    <xf numFmtId="0" fontId="6" fillId="8" borderId="21" xfId="0" applyNumberFormat="1" applyFont="1" applyFill="1" applyBorder="1" applyAlignment="1">
      <alignment vertical="top"/>
    </xf>
    <xf numFmtId="0" fontId="2" fillId="25" borderId="27" xfId="0" applyNumberFormat="1" applyFont="1" applyFill="1" applyBorder="1" applyAlignment="1">
      <alignment horizontal="center" vertical="center"/>
    </xf>
    <xf numFmtId="0" fontId="6" fillId="24" borderId="21" xfId="0" applyNumberFormat="1" applyFont="1" applyFill="1" applyBorder="1" applyAlignment="1">
      <alignment vertical="top"/>
    </xf>
    <xf numFmtId="0" fontId="0" fillId="0" borderId="0" xfId="0" applyNumberFormat="1" applyFont="1" applyAlignment="1">
      <alignment horizontal="center" vertical="center"/>
    </xf>
    <xf numFmtId="165" fontId="6" fillId="4" borderId="25" xfId="0" applyNumberFormat="1" applyFont="1" applyFill="1" applyBorder="1" applyAlignment="1">
      <alignment horizontal="right" vertical="top"/>
    </xf>
    <xf numFmtId="165" fontId="6" fillId="4" borderId="15" xfId="0" applyNumberFormat="1" applyFont="1" applyFill="1" applyBorder="1" applyAlignment="1">
      <alignment horizontal="right" vertical="top"/>
    </xf>
    <xf numFmtId="165" fontId="6" fillId="24" borderId="26" xfId="0" applyNumberFormat="1" applyFont="1" applyFill="1" applyBorder="1" applyAlignment="1">
      <alignment horizontal="right" vertical="top"/>
    </xf>
    <xf numFmtId="165" fontId="6" fillId="24" borderId="19" xfId="0" applyNumberFormat="1" applyFont="1" applyFill="1" applyBorder="1" applyAlignment="1">
      <alignment horizontal="right" vertical="top"/>
    </xf>
    <xf numFmtId="165" fontId="6" fillId="8" borderId="42" xfId="0" applyNumberFormat="1" applyFont="1" applyFill="1" applyBorder="1" applyAlignment="1">
      <alignment horizontal="right" vertical="top"/>
    </xf>
    <xf numFmtId="49" fontId="6" fillId="4" borderId="45" xfId="0" applyNumberFormat="1" applyFont="1" applyFill="1" applyBorder="1" applyAlignment="1">
      <alignment horizontal="center" vertical="top"/>
    </xf>
    <xf numFmtId="49" fontId="6" fillId="24" borderId="10" xfId="0" applyNumberFormat="1" applyFont="1" applyFill="1" applyBorder="1" applyAlignment="1">
      <alignment horizontal="right" vertical="top"/>
    </xf>
    <xf numFmtId="165" fontId="6" fillId="24" borderId="42" xfId="0" applyNumberFormat="1" applyFont="1" applyFill="1" applyBorder="1" applyAlignment="1">
      <alignment horizontal="center" vertical="top" wrapText="1"/>
    </xf>
    <xf numFmtId="165" fontId="5" fillId="0" borderId="12" xfId="0" applyNumberFormat="1" applyFont="1" applyBorder="1" applyAlignment="1">
      <alignment horizontal="center" vertical="top" wrapText="1"/>
    </xf>
    <xf numFmtId="165" fontId="5" fillId="0" borderId="13" xfId="0" applyNumberFormat="1" applyFont="1" applyBorder="1" applyAlignment="1">
      <alignment horizontal="center" vertical="top" wrapText="1"/>
    </xf>
    <xf numFmtId="165" fontId="5" fillId="0" borderId="17" xfId="0" applyNumberFormat="1" applyFont="1" applyBorder="1" applyAlignment="1">
      <alignment horizontal="center" vertical="top" wrapText="1"/>
    </xf>
    <xf numFmtId="165" fontId="3" fillId="20" borderId="42" xfId="0" applyNumberFormat="1" applyFont="1" applyFill="1" applyBorder="1" applyAlignment="1">
      <alignment horizontal="center" vertical="top" wrapText="1"/>
    </xf>
    <xf numFmtId="0" fontId="6" fillId="8" borderId="37" xfId="0" applyNumberFormat="1" applyFont="1" applyFill="1" applyBorder="1" applyAlignment="1">
      <alignment vertical="top"/>
    </xf>
    <xf numFmtId="0" fontId="6" fillId="4" borderId="38" xfId="0" applyNumberFormat="1" applyFont="1" applyFill="1" applyBorder="1" applyAlignment="1">
      <alignment vertical="top"/>
    </xf>
    <xf numFmtId="165" fontId="6" fillId="4" borderId="46" xfId="0" applyNumberFormat="1" applyFont="1" applyFill="1" applyBorder="1" applyAlignment="1">
      <alignment vertical="top"/>
    </xf>
    <xf numFmtId="165" fontId="6" fillId="4" borderId="23" xfId="0" applyNumberFormat="1" applyFont="1" applyFill="1" applyBorder="1" applyAlignment="1">
      <alignment vertical="top"/>
    </xf>
    <xf numFmtId="0" fontId="6" fillId="8" borderId="42" xfId="0" applyNumberFormat="1" applyFont="1" applyFill="1" applyBorder="1" applyAlignment="1">
      <alignment vertical="top"/>
    </xf>
    <xf numFmtId="165" fontId="6" fillId="8" borderId="10" xfId="0" applyNumberFormat="1" applyFont="1" applyFill="1" applyBorder="1" applyAlignment="1">
      <alignment horizontal="right" vertical="top"/>
    </xf>
    <xf numFmtId="0" fontId="5" fillId="0" borderId="0" xfId="0" applyFont="1" applyAlignment="1">
      <alignment horizontal="center" vertical="center"/>
    </xf>
    <xf numFmtId="0" fontId="6" fillId="8" borderId="27" xfId="0" applyNumberFormat="1" applyFont="1" applyFill="1" applyBorder="1" applyAlignment="1">
      <alignment horizontal="center" vertical="top" wrapText="1"/>
    </xf>
    <xf numFmtId="165" fontId="6" fillId="8" borderId="47" xfId="0" applyNumberFormat="1" applyFont="1" applyFill="1" applyBorder="1" applyAlignment="1">
      <alignment horizontal="center" vertical="top" wrapText="1"/>
    </xf>
    <xf numFmtId="0" fontId="6" fillId="8" borderId="48" xfId="0" applyNumberFormat="1" applyFont="1" applyFill="1" applyBorder="1" applyAlignment="1">
      <alignment horizontal="center" vertical="top"/>
    </xf>
    <xf numFmtId="0" fontId="2" fillId="8" borderId="17" xfId="0" applyFont="1" applyFill="1" applyBorder="1" applyAlignment="1">
      <alignment horizontal="left" vertical="top" wrapText="1"/>
    </xf>
    <xf numFmtId="0" fontId="2" fillId="8" borderId="48" xfId="0" applyFont="1" applyFill="1" applyBorder="1" applyAlignment="1">
      <alignment horizontal="left" vertical="top" wrapText="1"/>
    </xf>
    <xf numFmtId="0" fontId="4" fillId="0" borderId="12" xfId="0" applyFont="1" applyBorder="1" applyAlignment="1">
      <alignment horizontal="left" vertical="top"/>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center" vertical="top"/>
    </xf>
    <xf numFmtId="0" fontId="2" fillId="0" borderId="0" xfId="0" applyFont="1" applyAlignment="1">
      <alignment/>
    </xf>
    <xf numFmtId="0" fontId="5" fillId="0" borderId="25" xfId="0" applyFont="1" applyBorder="1" applyAlignment="1">
      <alignment horizontal="left" vertical="top" wrapText="1"/>
    </xf>
    <xf numFmtId="0" fontId="5" fillId="0" borderId="12" xfId="0" applyFont="1" applyBorder="1" applyAlignment="1">
      <alignment horizontal="left" vertical="center"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41" xfId="0" applyFont="1" applyBorder="1" applyAlignment="1">
      <alignment horizontal="left" vertical="top" wrapText="1"/>
    </xf>
    <xf numFmtId="0" fontId="5" fillId="0" borderId="33" xfId="0" applyFont="1" applyBorder="1" applyAlignment="1">
      <alignment horizontal="left" vertical="top" wrapText="1"/>
    </xf>
    <xf numFmtId="0" fontId="2" fillId="25" borderId="48" xfId="0" applyNumberFormat="1" applyFont="1" applyFill="1" applyBorder="1" applyAlignment="1">
      <alignment horizontal="center" vertical="top" wrapText="1"/>
    </xf>
    <xf numFmtId="0" fontId="4" fillId="0" borderId="48" xfId="0" applyFont="1" applyBorder="1" applyAlignment="1">
      <alignment vertical="top"/>
    </xf>
    <xf numFmtId="0" fontId="4" fillId="0" borderId="48" xfId="0" applyFont="1" applyBorder="1" applyAlignment="1">
      <alignment horizontal="center" vertical="top" wrapText="1"/>
    </xf>
    <xf numFmtId="0" fontId="2" fillId="25" borderId="25" xfId="0" applyNumberFormat="1" applyFont="1" applyFill="1" applyBorder="1" applyAlignment="1">
      <alignment horizontal="center" vertical="top"/>
    </xf>
    <xf numFmtId="0" fontId="2" fillId="25" borderId="26" xfId="0" applyNumberFormat="1" applyFont="1" applyFill="1" applyBorder="1" applyAlignment="1">
      <alignment horizontal="center" vertical="top"/>
    </xf>
    <xf numFmtId="0" fontId="2" fillId="25" borderId="27" xfId="0" applyNumberFormat="1" applyFont="1" applyFill="1" applyBorder="1" applyAlignment="1">
      <alignment horizontal="center" vertical="top"/>
    </xf>
    <xf numFmtId="49" fontId="6" fillId="0" borderId="25" xfId="0" applyNumberFormat="1" applyFont="1" applyBorder="1" applyAlignment="1">
      <alignment horizontal="center" vertical="top"/>
    </xf>
    <xf numFmtId="4" fontId="6" fillId="8" borderId="49" xfId="0" applyNumberFormat="1" applyFont="1" applyFill="1" applyBorder="1" applyAlignment="1">
      <alignment horizontal="center" vertical="top"/>
    </xf>
    <xf numFmtId="165" fontId="2" fillId="25" borderId="35" xfId="0" applyNumberFormat="1" applyFont="1" applyFill="1" applyBorder="1" applyAlignment="1">
      <alignment horizontal="left" vertical="top" wrapText="1"/>
    </xf>
    <xf numFmtId="0" fontId="2" fillId="25" borderId="25" xfId="0" applyNumberFormat="1" applyFont="1" applyFill="1" applyBorder="1" applyAlignment="1">
      <alignment horizontal="center" vertical="top" wrapText="1"/>
    </xf>
    <xf numFmtId="165" fontId="2" fillId="25" borderId="20" xfId="0" applyNumberFormat="1" applyFont="1" applyFill="1" applyBorder="1" applyAlignment="1">
      <alignment horizontal="left" vertical="top" wrapText="1"/>
    </xf>
    <xf numFmtId="0" fontId="2" fillId="25" borderId="13" xfId="0" applyNumberFormat="1" applyFont="1" applyFill="1" applyBorder="1" applyAlignment="1">
      <alignment horizontal="center" vertical="top" wrapText="1"/>
    </xf>
    <xf numFmtId="0" fontId="2" fillId="25" borderId="27" xfId="0" applyNumberFormat="1" applyFont="1" applyFill="1" applyBorder="1" applyAlignment="1">
      <alignment horizontal="center" vertical="top" wrapText="1"/>
    </xf>
    <xf numFmtId="165" fontId="2" fillId="25" borderId="39" xfId="0" applyNumberFormat="1" applyFont="1" applyFill="1" applyBorder="1" applyAlignment="1">
      <alignment horizontal="left" vertical="top"/>
    </xf>
    <xf numFmtId="0" fontId="2" fillId="25" borderId="48" xfId="0" applyNumberFormat="1" applyFont="1" applyFill="1" applyBorder="1" applyAlignment="1">
      <alignment horizontal="center" vertical="top"/>
    </xf>
    <xf numFmtId="0" fontId="2" fillId="0" borderId="25" xfId="0" applyFont="1" applyBorder="1" applyAlignment="1">
      <alignment horizontal="center" vertical="top"/>
    </xf>
    <xf numFmtId="0" fontId="2" fillId="0" borderId="13" xfId="0" applyFont="1" applyBorder="1" applyAlignment="1">
      <alignment horizontal="center" vertical="top"/>
    </xf>
    <xf numFmtId="0" fontId="2" fillId="0" borderId="26" xfId="0" applyFont="1" applyBorder="1" applyAlignment="1">
      <alignment horizontal="center" vertical="top"/>
    </xf>
    <xf numFmtId="165" fontId="5" fillId="20" borderId="29" xfId="0" applyNumberFormat="1" applyFont="1" applyFill="1" applyBorder="1" applyAlignment="1">
      <alignment horizontal="right" vertical="top"/>
    </xf>
    <xf numFmtId="165" fontId="5" fillId="20" borderId="30" xfId="0" applyNumberFormat="1" applyFont="1" applyFill="1" applyBorder="1" applyAlignment="1">
      <alignment horizontal="right" vertical="top"/>
    </xf>
    <xf numFmtId="165" fontId="5" fillId="20" borderId="50" xfId="0" applyNumberFormat="1" applyFont="1" applyFill="1" applyBorder="1" applyAlignment="1">
      <alignment horizontal="right" vertical="top"/>
    </xf>
    <xf numFmtId="0" fontId="7" fillId="20" borderId="48" xfId="0" applyFont="1" applyFill="1" applyBorder="1" applyAlignment="1">
      <alignment horizontal="center" vertical="top"/>
    </xf>
    <xf numFmtId="165" fontId="5" fillId="20" borderId="31" xfId="0" applyNumberFormat="1" applyFont="1" applyFill="1" applyBorder="1" applyAlignment="1">
      <alignment horizontal="right" vertical="top"/>
    </xf>
    <xf numFmtId="165" fontId="6" fillId="20" borderId="51" xfId="0" applyNumberFormat="1" applyFont="1" applyFill="1" applyBorder="1" applyAlignment="1">
      <alignment horizontal="right" vertical="top"/>
    </xf>
    <xf numFmtId="165" fontId="5" fillId="20" borderId="29" xfId="0" applyNumberFormat="1" applyFont="1" applyFill="1" applyBorder="1" applyAlignment="1">
      <alignment horizontal="right" vertical="top" wrapText="1"/>
    </xf>
    <xf numFmtId="165" fontId="5" fillId="20" borderId="31" xfId="0" applyNumberFormat="1" applyFont="1" applyFill="1" applyBorder="1" applyAlignment="1">
      <alignment horizontal="right" vertical="top" wrapText="1"/>
    </xf>
    <xf numFmtId="165" fontId="6" fillId="20" borderId="50" xfId="0" applyNumberFormat="1" applyFont="1" applyFill="1" applyBorder="1" applyAlignment="1">
      <alignment horizontal="right" vertical="top"/>
    </xf>
    <xf numFmtId="0" fontId="7" fillId="20" borderId="26" xfId="0" applyFont="1" applyFill="1" applyBorder="1" applyAlignment="1">
      <alignment horizontal="center" vertical="top"/>
    </xf>
    <xf numFmtId="165" fontId="6" fillId="20" borderId="40" xfId="0" applyNumberFormat="1" applyFont="1" applyFill="1" applyBorder="1" applyAlignment="1">
      <alignment horizontal="right" vertical="top"/>
    </xf>
    <xf numFmtId="165" fontId="6" fillId="20" borderId="39" xfId="0" applyNumberFormat="1" applyFont="1" applyFill="1" applyBorder="1" applyAlignment="1">
      <alignment horizontal="right" vertical="top"/>
    </xf>
    <xf numFmtId="49" fontId="6" fillId="20" borderId="39" xfId="0" applyNumberFormat="1" applyFont="1" applyFill="1" applyBorder="1" applyAlignment="1">
      <alignment horizontal="right" vertical="top"/>
    </xf>
    <xf numFmtId="0" fontId="6" fillId="20" borderId="48" xfId="0" applyFont="1" applyFill="1" applyBorder="1" applyAlignment="1">
      <alignment horizontal="right" vertical="top"/>
    </xf>
    <xf numFmtId="165" fontId="6" fillId="20" borderId="52" xfId="0" applyNumberFormat="1" applyFont="1" applyFill="1" applyBorder="1" applyAlignment="1">
      <alignment horizontal="right" vertical="top"/>
    </xf>
    <xf numFmtId="0" fontId="37" fillId="0" borderId="34" xfId="0" applyFont="1" applyBorder="1" applyAlignment="1">
      <alignment horizontal="left" vertical="top" wrapText="1"/>
    </xf>
    <xf numFmtId="0" fontId="2" fillId="25" borderId="13" xfId="0" applyNumberFormat="1" applyFont="1" applyFill="1" applyBorder="1" applyAlignment="1">
      <alignment horizontal="center" vertical="top"/>
    </xf>
    <xf numFmtId="0" fontId="2" fillId="0" borderId="0" xfId="0" applyFont="1" applyBorder="1" applyAlignment="1">
      <alignment horizontal="center" vertical="top"/>
    </xf>
    <xf numFmtId="0" fontId="2" fillId="0" borderId="33" xfId="0" applyFont="1" applyBorder="1" applyAlignment="1">
      <alignment horizontal="center" vertical="top"/>
    </xf>
    <xf numFmtId="1" fontId="2" fillId="25" borderId="23" xfId="0" applyNumberFormat="1" applyFont="1" applyFill="1" applyBorder="1" applyAlignment="1">
      <alignment horizontal="center" vertical="top"/>
    </xf>
    <xf numFmtId="1" fontId="2" fillId="0" borderId="24" xfId="0" applyNumberFormat="1" applyFont="1" applyBorder="1" applyAlignment="1">
      <alignment horizontal="center" vertical="top"/>
    </xf>
    <xf numFmtId="1" fontId="2" fillId="25" borderId="48" xfId="0" applyNumberFormat="1" applyFont="1" applyFill="1" applyBorder="1" applyAlignment="1">
      <alignment horizontal="center" vertical="top"/>
    </xf>
    <xf numFmtId="165" fontId="2" fillId="25" borderId="48" xfId="0" applyNumberFormat="1" applyFont="1" applyFill="1" applyBorder="1" applyAlignment="1">
      <alignment horizontal="left" vertical="top" wrapText="1"/>
    </xf>
    <xf numFmtId="165" fontId="2" fillId="8" borderId="27" xfId="0" applyNumberFormat="1" applyFont="1" applyFill="1" applyBorder="1" applyAlignment="1">
      <alignment vertical="top" wrapText="1"/>
    </xf>
    <xf numFmtId="165" fontId="2" fillId="8" borderId="48" xfId="0" applyNumberFormat="1" applyFont="1" applyFill="1" applyBorder="1" applyAlignment="1">
      <alignment vertical="top" wrapText="1"/>
    </xf>
    <xf numFmtId="1" fontId="3" fillId="8" borderId="21" xfId="0" applyNumberFormat="1" applyFont="1" applyFill="1" applyBorder="1" applyAlignment="1">
      <alignment horizontal="center" vertical="top"/>
    </xf>
    <xf numFmtId="165" fontId="2" fillId="8" borderId="36" xfId="0" applyNumberFormat="1" applyFont="1" applyFill="1" applyBorder="1" applyAlignment="1">
      <alignment vertical="top" wrapText="1"/>
    </xf>
    <xf numFmtId="0" fontId="3" fillId="8" borderId="42" xfId="0" applyNumberFormat="1" applyFont="1" applyFill="1" applyBorder="1" applyAlignment="1">
      <alignment horizontal="center" vertical="top"/>
    </xf>
    <xf numFmtId="0" fontId="2" fillId="0" borderId="17" xfId="0" applyFont="1" applyBorder="1" applyAlignment="1">
      <alignment horizontal="center" vertical="top" wrapText="1"/>
    </xf>
    <xf numFmtId="0" fontId="4" fillId="0" borderId="25" xfId="0" applyFont="1" applyBorder="1" applyAlignment="1">
      <alignment vertical="top"/>
    </xf>
    <xf numFmtId="0" fontId="12" fillId="0" borderId="0" xfId="0" applyFont="1" applyAlignment="1">
      <alignment/>
    </xf>
    <xf numFmtId="0" fontId="15" fillId="0" borderId="0" xfId="0" applyFont="1" applyAlignment="1">
      <alignment vertical="top" wrapText="1"/>
    </xf>
    <xf numFmtId="0" fontId="16" fillId="0" borderId="0" xfId="0" applyFont="1" applyAlignment="1">
      <alignment vertical="center" wrapText="1"/>
    </xf>
    <xf numFmtId="0" fontId="2" fillId="25" borderId="26" xfId="0" applyNumberFormat="1" applyFont="1" applyFill="1" applyBorder="1" applyAlignment="1">
      <alignment horizontal="center" vertical="top"/>
    </xf>
    <xf numFmtId="1" fontId="2" fillId="25" borderId="25" xfId="0" applyNumberFormat="1" applyFont="1" applyFill="1" applyBorder="1" applyAlignment="1">
      <alignment horizontal="center" vertical="top"/>
    </xf>
    <xf numFmtId="1" fontId="2" fillId="25" borderId="26" xfId="0" applyNumberFormat="1" applyFont="1" applyFill="1" applyBorder="1" applyAlignment="1">
      <alignment horizontal="center" vertical="top"/>
    </xf>
    <xf numFmtId="49" fontId="6" fillId="4" borderId="53" xfId="0" applyNumberFormat="1" applyFont="1" applyFill="1" applyBorder="1" applyAlignment="1">
      <alignment horizontal="left" vertical="top"/>
    </xf>
    <xf numFmtId="49" fontId="6" fillId="4" borderId="21" xfId="0" applyNumberFormat="1" applyFont="1" applyFill="1" applyBorder="1" applyAlignment="1">
      <alignment horizontal="left" vertical="top"/>
    </xf>
    <xf numFmtId="49" fontId="6" fillId="4" borderId="37" xfId="0" applyNumberFormat="1" applyFont="1" applyFill="1" applyBorder="1" applyAlignment="1">
      <alignment horizontal="left" vertical="top"/>
    </xf>
    <xf numFmtId="0" fontId="2" fillId="25" borderId="25" xfId="0" applyNumberFormat="1" applyFont="1" applyFill="1" applyBorder="1" applyAlignment="1">
      <alignment horizontal="center" vertical="top"/>
    </xf>
    <xf numFmtId="49" fontId="3" fillId="8" borderId="38" xfId="0" applyNumberFormat="1" applyFont="1" applyFill="1" applyBorder="1" applyAlignment="1">
      <alignment horizontal="left" vertical="top" wrapText="1"/>
    </xf>
    <xf numFmtId="49" fontId="3" fillId="8" borderId="54" xfId="0" applyNumberFormat="1" applyFont="1" applyFill="1" applyBorder="1" applyAlignment="1">
      <alignment horizontal="left" vertical="top" wrapText="1"/>
    </xf>
    <xf numFmtId="49" fontId="3" fillId="8" borderId="55" xfId="0" applyNumberFormat="1" applyFont="1" applyFill="1" applyBorder="1" applyAlignment="1">
      <alignment horizontal="left" vertical="top" wrapText="1"/>
    </xf>
    <xf numFmtId="0" fontId="16" fillId="0" borderId="0" xfId="0" applyFont="1" applyAlignment="1">
      <alignment horizontal="left" vertical="center" wrapText="1"/>
    </xf>
    <xf numFmtId="0" fontId="12"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horizontal="right"/>
    </xf>
    <xf numFmtId="0" fontId="15" fillId="0" borderId="0" xfId="0" applyFont="1" applyAlignment="1">
      <alignment horizontal="left" vertical="top"/>
    </xf>
    <xf numFmtId="0" fontId="16" fillId="0" borderId="0" xfId="0" applyFont="1" applyBorder="1" applyAlignment="1">
      <alignment horizontal="left" vertical="top" wrapText="1"/>
    </xf>
    <xf numFmtId="0" fontId="12" fillId="0" borderId="0" xfId="0" applyFont="1" applyAlignment="1">
      <alignment horizontal="left" vertical="top"/>
    </xf>
    <xf numFmtId="0" fontId="2" fillId="0" borderId="33" xfId="0" applyFont="1" applyBorder="1" applyAlignment="1">
      <alignment horizontal="center" vertical="center" textRotation="90" wrapText="1"/>
    </xf>
    <xf numFmtId="0" fontId="2" fillId="0" borderId="49" xfId="0" applyFont="1" applyBorder="1" applyAlignment="1">
      <alignment horizontal="center" vertical="center" textRotation="90" wrapText="1"/>
    </xf>
    <xf numFmtId="0" fontId="2" fillId="6" borderId="56" xfId="0" applyFont="1" applyFill="1" applyBorder="1" applyAlignment="1">
      <alignment horizontal="left" vertical="top" wrapText="1"/>
    </xf>
    <xf numFmtId="0" fontId="2" fillId="6" borderId="57" xfId="0" applyFont="1" applyFill="1" applyBorder="1" applyAlignment="1">
      <alignment horizontal="left" vertical="top" wrapText="1"/>
    </xf>
    <xf numFmtId="0" fontId="2" fillId="6" borderId="44" xfId="0" applyFont="1" applyFill="1" applyBorder="1" applyAlignment="1">
      <alignment horizontal="left" vertical="top" wrapText="1"/>
    </xf>
    <xf numFmtId="165" fontId="6" fillId="4" borderId="36" xfId="0" applyNumberFormat="1" applyFont="1" applyFill="1" applyBorder="1" applyAlignment="1">
      <alignment horizontal="center" vertical="top"/>
    </xf>
    <xf numFmtId="165" fontId="6" fillId="4" borderId="21" xfId="0" applyNumberFormat="1" applyFont="1" applyFill="1" applyBorder="1" applyAlignment="1">
      <alignment horizontal="center" vertical="top"/>
    </xf>
    <xf numFmtId="165" fontId="6" fillId="4" borderId="37" xfId="0" applyNumberFormat="1" applyFont="1" applyFill="1" applyBorder="1" applyAlignment="1">
      <alignment horizontal="center" vertical="top"/>
    </xf>
    <xf numFmtId="49" fontId="3" fillId="8" borderId="58" xfId="0" applyNumberFormat="1" applyFont="1" applyFill="1" applyBorder="1" applyAlignment="1">
      <alignment horizontal="left" vertical="top" wrapText="1"/>
    </xf>
    <xf numFmtId="0" fontId="5" fillId="0" borderId="25" xfId="0" applyFont="1" applyBorder="1" applyAlignment="1">
      <alignment vertical="top"/>
    </xf>
    <xf numFmtId="0" fontId="5" fillId="0" borderId="26" xfId="0" applyFont="1" applyBorder="1" applyAlignment="1">
      <alignment vertical="top"/>
    </xf>
    <xf numFmtId="0" fontId="5" fillId="0" borderId="25" xfId="0" applyFont="1" applyBorder="1" applyAlignment="1">
      <alignment horizontal="center" vertical="top"/>
    </xf>
    <xf numFmtId="0" fontId="5" fillId="0" borderId="26" xfId="0" applyFont="1" applyBorder="1" applyAlignment="1">
      <alignment horizontal="center" vertical="top"/>
    </xf>
    <xf numFmtId="0" fontId="2" fillId="0" borderId="0" xfId="0" applyFont="1" applyBorder="1" applyAlignment="1">
      <alignment horizontal="center" vertical="top" wrapText="1"/>
    </xf>
    <xf numFmtId="0" fontId="6" fillId="25" borderId="22" xfId="0" applyFont="1" applyFill="1" applyBorder="1" applyAlignment="1">
      <alignment horizontal="center" vertical="center" wrapText="1"/>
    </xf>
    <xf numFmtId="0" fontId="6" fillId="25" borderId="59"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54" xfId="0" applyFont="1" applyBorder="1" applyAlignment="1">
      <alignment horizontal="center" vertical="center"/>
    </xf>
    <xf numFmtId="0" fontId="3" fillId="0" borderId="43" xfId="0" applyFont="1" applyBorder="1" applyAlignment="1">
      <alignment horizontal="center" vertical="center"/>
    </xf>
    <xf numFmtId="0" fontId="2" fillId="0" borderId="2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3" xfId="0" applyNumberFormat="1" applyFont="1" applyBorder="1" applyAlignment="1">
      <alignment horizontal="center" vertical="center" textRotation="90" wrapText="1"/>
    </xf>
    <xf numFmtId="0" fontId="2" fillId="0" borderId="48" xfId="0" applyNumberFormat="1" applyFont="1" applyBorder="1" applyAlignment="1">
      <alignment horizontal="center" vertical="center" textRotation="90" wrapText="1"/>
    </xf>
    <xf numFmtId="0" fontId="2" fillId="0" borderId="4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35" xfId="0" applyFont="1" applyBorder="1" applyAlignment="1">
      <alignment horizontal="center" vertical="center" wrapText="1"/>
    </xf>
    <xf numFmtId="0" fontId="4" fillId="0" borderId="16" xfId="0" applyFont="1" applyBorder="1" applyAlignment="1">
      <alignment horizontal="center" vertical="center" textRotation="90" wrapText="1"/>
    </xf>
    <xf numFmtId="0" fontId="4" fillId="0" borderId="6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14" fillId="0" borderId="14" xfId="0" applyFont="1" applyBorder="1" applyAlignment="1">
      <alignment horizontal="center" vertical="center" wrapText="1"/>
    </xf>
    <xf numFmtId="0" fontId="14" fillId="0" borderId="27" xfId="0" applyFont="1" applyBorder="1" applyAlignment="1">
      <alignment horizontal="center" vertical="center" wrapText="1"/>
    </xf>
    <xf numFmtId="0" fontId="5" fillId="25" borderId="22" xfId="0" applyFont="1" applyFill="1" applyBorder="1" applyAlignment="1">
      <alignment horizontal="left" vertical="top" wrapText="1"/>
    </xf>
    <xf numFmtId="0" fontId="5" fillId="25" borderId="59" xfId="0" applyFont="1" applyFill="1" applyBorder="1" applyAlignment="1">
      <alignment horizontal="left" vertical="top" wrapText="1"/>
    </xf>
    <xf numFmtId="0" fontId="5" fillId="25" borderId="34" xfId="0" applyFont="1" applyFill="1" applyBorder="1" applyAlignment="1">
      <alignment horizontal="left" vertical="top" wrapText="1"/>
    </xf>
    <xf numFmtId="0" fontId="2" fillId="0" borderId="54"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49" fontId="12" fillId="0" borderId="38" xfId="0" applyNumberFormat="1" applyFont="1" applyFill="1" applyBorder="1" applyAlignment="1">
      <alignment horizontal="center" vertical="top" wrapText="1"/>
    </xf>
    <xf numFmtId="0" fontId="14" fillId="0" borderId="25" xfId="0" applyFont="1" applyBorder="1" applyAlignment="1">
      <alignment horizontal="center" vertical="center" wrapText="1"/>
    </xf>
    <xf numFmtId="0" fontId="6" fillId="24" borderId="36" xfId="0" applyFont="1" applyFill="1" applyBorder="1" applyAlignment="1">
      <alignment horizontal="right" vertical="top" wrapText="1"/>
    </xf>
    <xf numFmtId="0" fontId="6" fillId="24" borderId="21" xfId="0" applyFont="1" applyFill="1" applyBorder="1" applyAlignment="1">
      <alignment horizontal="right" vertical="top" wrapText="1"/>
    </xf>
    <xf numFmtId="0" fontId="6" fillId="24" borderId="37" xfId="0" applyFont="1" applyFill="1" applyBorder="1" applyAlignment="1">
      <alignment horizontal="right" vertical="top" wrapText="1"/>
    </xf>
    <xf numFmtId="0" fontId="5" fillId="0" borderId="28" xfId="0" applyFont="1" applyBorder="1" applyAlignment="1">
      <alignment horizontal="left" vertical="top" wrapText="1"/>
    </xf>
    <xf numFmtId="0" fontId="5" fillId="0" borderId="62" xfId="0" applyFont="1" applyBorder="1" applyAlignment="1">
      <alignment horizontal="left" vertical="top" wrapText="1"/>
    </xf>
    <xf numFmtId="0" fontId="5" fillId="0" borderId="41" xfId="0" applyFont="1" applyBorder="1" applyAlignment="1">
      <alignment horizontal="left" vertical="top" wrapText="1"/>
    </xf>
    <xf numFmtId="0" fontId="5" fillId="0" borderId="14" xfId="0" applyFont="1" applyBorder="1" applyAlignment="1">
      <alignment horizontal="left" vertical="top" wrapText="1"/>
    </xf>
    <xf numFmtId="0" fontId="5" fillId="0" borderId="27" xfId="0" applyFont="1" applyBorder="1" applyAlignment="1">
      <alignment horizontal="left" vertical="top" wrapText="1"/>
    </xf>
    <xf numFmtId="0" fontId="5" fillId="0" borderId="26" xfId="0" applyFont="1" applyBorder="1" applyAlignment="1">
      <alignment horizontal="left" vertical="top" wrapText="1"/>
    </xf>
    <xf numFmtId="0" fontId="2" fillId="0" borderId="14" xfId="0" applyFont="1" applyBorder="1" applyAlignment="1">
      <alignment horizontal="left" vertical="top" wrapText="1"/>
    </xf>
    <xf numFmtId="0" fontId="2" fillId="0" borderId="27" xfId="0" applyFont="1" applyBorder="1" applyAlignment="1">
      <alignment horizontal="left" vertical="top" wrapText="1"/>
    </xf>
    <xf numFmtId="0" fontId="2" fillId="0" borderId="26" xfId="0" applyFont="1" applyBorder="1" applyAlignment="1">
      <alignment horizontal="left" vertical="top" wrapText="1"/>
    </xf>
    <xf numFmtId="0" fontId="6" fillId="0" borderId="14" xfId="0" applyFont="1" applyFill="1" applyBorder="1" applyAlignment="1">
      <alignment horizontal="center" vertical="center" textRotation="90"/>
    </xf>
    <xf numFmtId="0" fontId="6" fillId="0" borderId="27" xfId="0" applyFont="1" applyFill="1" applyBorder="1" applyAlignment="1">
      <alignment horizontal="center" vertical="center" textRotation="90"/>
    </xf>
    <xf numFmtId="0" fontId="6" fillId="0" borderId="26" xfId="0" applyFont="1" applyFill="1" applyBorder="1" applyAlignment="1">
      <alignment horizontal="center" vertical="center" textRotation="90"/>
    </xf>
    <xf numFmtId="0" fontId="6" fillId="0" borderId="14" xfId="0" applyFont="1" applyBorder="1" applyAlignment="1">
      <alignment horizontal="center" vertical="center" textRotation="90" wrapText="1"/>
    </xf>
    <xf numFmtId="0" fontId="6" fillId="0" borderId="27"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165" fontId="2" fillId="25" borderId="14" xfId="0" applyNumberFormat="1" applyFont="1" applyFill="1" applyBorder="1" applyAlignment="1">
      <alignment horizontal="left" vertical="top" wrapText="1"/>
    </xf>
    <xf numFmtId="165" fontId="2" fillId="25" borderId="27" xfId="0" applyNumberFormat="1" applyFont="1" applyFill="1" applyBorder="1" applyAlignment="1">
      <alignment horizontal="left" vertical="top" wrapText="1"/>
    </xf>
    <xf numFmtId="165" fontId="2" fillId="25" borderId="26" xfId="0" applyNumberFormat="1" applyFont="1" applyFill="1" applyBorder="1" applyAlignment="1">
      <alignment horizontal="left" vertical="top" wrapText="1"/>
    </xf>
    <xf numFmtId="49" fontId="6" fillId="25" borderId="63" xfId="0" applyNumberFormat="1" applyFont="1" applyFill="1" applyBorder="1" applyAlignment="1">
      <alignment horizontal="right" vertical="top"/>
    </xf>
    <xf numFmtId="49" fontId="6" fillId="25" borderId="64" xfId="0" applyNumberFormat="1" applyFont="1" applyFill="1" applyBorder="1" applyAlignment="1">
      <alignment horizontal="right" vertical="top"/>
    </xf>
    <xf numFmtId="49" fontId="6" fillId="25" borderId="65" xfId="0" applyNumberFormat="1" applyFont="1" applyFill="1" applyBorder="1" applyAlignment="1">
      <alignment horizontal="right" vertical="top"/>
    </xf>
    <xf numFmtId="0" fontId="5" fillId="0" borderId="25" xfId="0" applyFont="1" applyBorder="1" applyAlignment="1">
      <alignment horizontal="left" vertical="top" wrapText="1"/>
    </xf>
    <xf numFmtId="49" fontId="6" fillId="24" borderId="21" xfId="0" applyNumberFormat="1" applyFont="1" applyFill="1" applyBorder="1" applyAlignment="1">
      <alignment horizontal="right" vertical="top"/>
    </xf>
    <xf numFmtId="49" fontId="6" fillId="8" borderId="21" xfId="0" applyNumberFormat="1" applyFont="1" applyFill="1" applyBorder="1" applyAlignment="1">
      <alignment horizontal="right" vertical="top"/>
    </xf>
    <xf numFmtId="49" fontId="5" fillId="8" borderId="21" xfId="0" applyNumberFormat="1" applyFont="1" applyFill="1" applyBorder="1" applyAlignment="1">
      <alignment horizontal="right" vertical="top"/>
    </xf>
    <xf numFmtId="49" fontId="6" fillId="4" borderId="55" xfId="0" applyNumberFormat="1" applyFont="1" applyFill="1" applyBorder="1" applyAlignment="1">
      <alignment horizontal="right" vertical="top"/>
    </xf>
    <xf numFmtId="49" fontId="6" fillId="4" borderId="38" xfId="0" applyNumberFormat="1" applyFont="1" applyFill="1" applyBorder="1" applyAlignment="1">
      <alignment horizontal="right" vertical="top"/>
    </xf>
    <xf numFmtId="1" fontId="2" fillId="25" borderId="14" xfId="0" applyNumberFormat="1" applyFont="1" applyFill="1" applyBorder="1" applyAlignment="1">
      <alignment horizontal="center" vertical="top"/>
    </xf>
    <xf numFmtId="1" fontId="2" fillId="25" borderId="27" xfId="0" applyNumberFormat="1" applyFont="1" applyFill="1" applyBorder="1" applyAlignment="1">
      <alignment horizontal="center" vertical="top"/>
    </xf>
    <xf numFmtId="49" fontId="6" fillId="4" borderId="53" xfId="0" applyNumberFormat="1" applyFont="1" applyFill="1" applyBorder="1" applyAlignment="1">
      <alignment horizontal="right" vertical="top"/>
    </xf>
    <xf numFmtId="49" fontId="6" fillId="4" borderId="21" xfId="0" applyNumberFormat="1" applyFont="1" applyFill="1" applyBorder="1" applyAlignment="1">
      <alignment horizontal="right" vertical="top"/>
    </xf>
    <xf numFmtId="49" fontId="6" fillId="8" borderId="53" xfId="0" applyNumberFormat="1" applyFont="1" applyFill="1" applyBorder="1" applyAlignment="1">
      <alignment horizontal="left" vertical="top"/>
    </xf>
    <xf numFmtId="0" fontId="2" fillId="0" borderId="21" xfId="0" applyFont="1" applyBorder="1" applyAlignment="1">
      <alignment horizontal="left"/>
    </xf>
    <xf numFmtId="0" fontId="2" fillId="0" borderId="38" xfId="0" applyFont="1" applyBorder="1" applyAlignment="1">
      <alignment horizontal="left"/>
    </xf>
    <xf numFmtId="0" fontId="3" fillId="3" borderId="56" xfId="0" applyFont="1" applyFill="1" applyBorder="1" applyAlignment="1">
      <alignment horizontal="left" vertical="top" wrapText="1"/>
    </xf>
    <xf numFmtId="0" fontId="3" fillId="3" borderId="57" xfId="0" applyFont="1" applyFill="1" applyBorder="1" applyAlignment="1">
      <alignment horizontal="left" vertical="top" wrapText="1"/>
    </xf>
    <xf numFmtId="0" fontId="10" fillId="3" borderId="57" xfId="0" applyFont="1" applyFill="1" applyBorder="1" applyAlignment="1">
      <alignment horizontal="left" vertical="top" wrapText="1"/>
    </xf>
    <xf numFmtId="0" fontId="10" fillId="3" borderId="44" xfId="0" applyFont="1" applyFill="1" applyBorder="1" applyAlignment="1">
      <alignment horizontal="left" vertical="top" wrapText="1"/>
    </xf>
    <xf numFmtId="0" fontId="4" fillId="0" borderId="25" xfId="0" applyNumberFormat="1" applyFont="1" applyBorder="1" applyAlignment="1">
      <alignment horizontal="center" vertical="center" textRotation="90" wrapText="1"/>
    </xf>
    <xf numFmtId="0" fontId="4" fillId="0" borderId="27" xfId="0" applyNumberFormat="1" applyFont="1" applyBorder="1" applyAlignment="1">
      <alignment horizontal="center" vertical="center" textRotation="90" wrapText="1"/>
    </xf>
    <xf numFmtId="0" fontId="4" fillId="0" borderId="26" xfId="0" applyNumberFormat="1" applyFont="1" applyBorder="1" applyAlignment="1">
      <alignment horizontal="center" vertical="center" textRotation="90" wrapText="1"/>
    </xf>
    <xf numFmtId="49" fontId="6" fillId="0" borderId="25" xfId="0" applyNumberFormat="1" applyFont="1" applyBorder="1" applyAlignment="1">
      <alignment horizontal="center" vertical="top"/>
    </xf>
    <xf numFmtId="49" fontId="6" fillId="0" borderId="27" xfId="0" applyNumberFormat="1" applyFont="1" applyBorder="1" applyAlignment="1">
      <alignment horizontal="center" vertical="top"/>
    </xf>
    <xf numFmtId="49" fontId="6" fillId="0" borderId="26" xfId="0" applyNumberFormat="1" applyFont="1" applyBorder="1" applyAlignment="1">
      <alignment horizontal="center" vertical="top"/>
    </xf>
    <xf numFmtId="0" fontId="4" fillId="0" borderId="25" xfId="0" applyFont="1" applyBorder="1" applyAlignment="1">
      <alignment horizontal="center" vertical="center" textRotation="90" wrapText="1"/>
    </xf>
    <xf numFmtId="0" fontId="4" fillId="0" borderId="27"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165" fontId="2" fillId="25" borderId="25" xfId="0" applyNumberFormat="1" applyFont="1" applyFill="1" applyBorder="1" applyAlignment="1">
      <alignment horizontal="left" vertical="top" wrapText="1"/>
    </xf>
    <xf numFmtId="165" fontId="2" fillId="25" borderId="26" xfId="0" applyNumberFormat="1" applyFont="1" applyFill="1" applyBorder="1" applyAlignment="1">
      <alignment horizontal="left" vertical="top" wrapText="1"/>
    </xf>
    <xf numFmtId="0" fontId="2" fillId="25" borderId="14" xfId="0" applyNumberFormat="1" applyFont="1" applyFill="1" applyBorder="1" applyAlignment="1">
      <alignment horizontal="center" vertical="top"/>
    </xf>
    <xf numFmtId="0" fontId="2" fillId="25" borderId="27" xfId="0" applyNumberFormat="1" applyFont="1" applyFill="1" applyBorder="1" applyAlignment="1">
      <alignment horizontal="center" vertical="top"/>
    </xf>
    <xf numFmtId="0" fontId="2" fillId="25" borderId="26" xfId="0" applyNumberFormat="1" applyFont="1" applyFill="1" applyBorder="1" applyAlignment="1">
      <alignment horizontal="center" vertical="top"/>
    </xf>
    <xf numFmtId="49" fontId="6" fillId="0" borderId="17" xfId="0" applyNumberFormat="1" applyFont="1" applyBorder="1" applyAlignment="1">
      <alignment horizontal="center" vertical="top"/>
    </xf>
    <xf numFmtId="49" fontId="6" fillId="0" borderId="48" xfId="0" applyNumberFormat="1" applyFont="1" applyBorder="1" applyAlignment="1">
      <alignment horizontal="center" vertical="top"/>
    </xf>
    <xf numFmtId="0" fontId="2" fillId="0" borderId="1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8" xfId="0" applyFont="1" applyBorder="1" applyAlignment="1">
      <alignment horizontal="center" vertical="center" wrapText="1"/>
    </xf>
    <xf numFmtId="0" fontId="2" fillId="25" borderId="56" xfId="0" applyFont="1" applyFill="1" applyBorder="1" applyAlignment="1">
      <alignment horizontal="left" vertical="top" wrapText="1"/>
    </xf>
    <xf numFmtId="0" fontId="0" fillId="25" borderId="44" xfId="0" applyFont="1" applyFill="1" applyBorder="1" applyAlignment="1">
      <alignment horizontal="left" vertical="top" wrapText="1"/>
    </xf>
    <xf numFmtId="0" fontId="4" fillId="0" borderId="31" xfId="0" applyFont="1" applyBorder="1" applyAlignment="1">
      <alignment horizontal="center" vertical="center" textRotation="90" wrapText="1"/>
    </xf>
    <xf numFmtId="0" fontId="4" fillId="0" borderId="30" xfId="0" applyFont="1" applyBorder="1" applyAlignment="1">
      <alignment horizontal="center" vertical="center" textRotation="90" wrapText="1"/>
    </xf>
    <xf numFmtId="0" fontId="4" fillId="0" borderId="51" xfId="0" applyFont="1" applyBorder="1" applyAlignment="1">
      <alignment horizontal="center" vertical="center" textRotation="90" wrapText="1"/>
    </xf>
    <xf numFmtId="0" fontId="4" fillId="0" borderId="66" xfId="0" applyFont="1" applyBorder="1" applyAlignment="1">
      <alignment horizontal="center" vertical="center" textRotation="90" wrapText="1"/>
    </xf>
    <xf numFmtId="0" fontId="4" fillId="0" borderId="67" xfId="0" applyFont="1" applyBorder="1" applyAlignment="1">
      <alignment horizontal="center" vertical="center" textRotation="90" wrapText="1"/>
    </xf>
    <xf numFmtId="0" fontId="4" fillId="0" borderId="68" xfId="0" applyFont="1" applyBorder="1" applyAlignment="1">
      <alignment horizontal="center" vertical="center" textRotation="90" wrapText="1"/>
    </xf>
    <xf numFmtId="49" fontId="6" fillId="8" borderId="15" xfId="0" applyNumberFormat="1" applyFont="1" applyFill="1" applyBorder="1" applyAlignment="1">
      <alignment horizontal="center" vertical="top"/>
    </xf>
    <xf numFmtId="49" fontId="6" fillId="8" borderId="32" xfId="0" applyNumberFormat="1" applyFont="1" applyFill="1" applyBorder="1" applyAlignment="1">
      <alignment horizontal="center" vertical="top"/>
    </xf>
    <xf numFmtId="49" fontId="6" fillId="8" borderId="19" xfId="0" applyNumberFormat="1" applyFont="1" applyFill="1" applyBorder="1" applyAlignment="1">
      <alignment horizontal="center" vertical="top"/>
    </xf>
    <xf numFmtId="49" fontId="6" fillId="8" borderId="15" xfId="0" applyNumberFormat="1" applyFont="1" applyFill="1" applyBorder="1" applyAlignment="1">
      <alignment horizontal="center" vertical="top" wrapText="1"/>
    </xf>
    <xf numFmtId="49" fontId="6" fillId="8" borderId="19" xfId="0" applyNumberFormat="1" applyFont="1" applyFill="1" applyBorder="1" applyAlignment="1">
      <alignment horizontal="center" vertical="top" wrapText="1"/>
    </xf>
    <xf numFmtId="49" fontId="6" fillId="4" borderId="45" xfId="0" applyNumberFormat="1" applyFont="1" applyFill="1" applyBorder="1" applyAlignment="1">
      <alignment horizontal="right" vertical="top"/>
    </xf>
    <xf numFmtId="49" fontId="6" fillId="4" borderId="18" xfId="0" applyNumberFormat="1" applyFont="1" applyFill="1" applyBorder="1" applyAlignment="1">
      <alignment horizontal="right" vertical="top"/>
    </xf>
    <xf numFmtId="49" fontId="6" fillId="4" borderId="53" xfId="0" applyNumberFormat="1" applyFont="1" applyFill="1" applyBorder="1" applyAlignment="1">
      <alignment horizontal="left" vertical="top"/>
    </xf>
    <xf numFmtId="49" fontId="6" fillId="4" borderId="21" xfId="0" applyNumberFormat="1" applyFont="1" applyFill="1" applyBorder="1" applyAlignment="1">
      <alignment horizontal="left" vertical="top"/>
    </xf>
    <xf numFmtId="0" fontId="6" fillId="20" borderId="10" xfId="0" applyFont="1" applyFill="1" applyBorder="1" applyAlignment="1">
      <alignment horizontal="right" vertical="top" wrapText="1"/>
    </xf>
    <xf numFmtId="0" fontId="0" fillId="0" borderId="11" xfId="0" applyFont="1" applyBorder="1" applyAlignment="1">
      <alignment vertical="top" wrapText="1"/>
    </xf>
    <xf numFmtId="0" fontId="0" fillId="0" borderId="53" xfId="0" applyFont="1" applyBorder="1" applyAlignment="1">
      <alignment vertical="top" wrapText="1"/>
    </xf>
    <xf numFmtId="0" fontId="5" fillId="0" borderId="20" xfId="0" applyFont="1" applyBorder="1" applyAlignment="1">
      <alignment horizontal="left" vertical="top" wrapText="1"/>
    </xf>
    <xf numFmtId="0" fontId="5" fillId="0" borderId="69" xfId="0" applyFont="1" applyBorder="1" applyAlignment="1">
      <alignment horizontal="left" vertical="top" wrapText="1"/>
    </xf>
    <xf numFmtId="0" fontId="5" fillId="0" borderId="33" xfId="0" applyFont="1" applyBorder="1" applyAlignment="1">
      <alignment horizontal="left" vertical="top" wrapText="1"/>
    </xf>
    <xf numFmtId="49" fontId="6" fillId="0" borderId="25" xfId="0" applyNumberFormat="1" applyFont="1" applyBorder="1" applyAlignment="1">
      <alignment horizontal="center" vertical="top"/>
    </xf>
    <xf numFmtId="49" fontId="6" fillId="0" borderId="27" xfId="0" applyNumberFormat="1" applyFont="1" applyBorder="1" applyAlignment="1">
      <alignment horizontal="center" vertical="top"/>
    </xf>
    <xf numFmtId="49" fontId="6" fillId="0" borderId="26" xfId="0" applyNumberFormat="1" applyFont="1" applyBorder="1" applyAlignment="1">
      <alignment horizontal="center" vertical="top"/>
    </xf>
    <xf numFmtId="0" fontId="2" fillId="0" borderId="56" xfId="0" applyFont="1" applyFill="1" applyBorder="1" applyAlignment="1">
      <alignment horizontal="left" vertical="top" wrapText="1"/>
    </xf>
    <xf numFmtId="0" fontId="2" fillId="0" borderId="44" xfId="0" applyFont="1" applyFill="1" applyBorder="1" applyAlignment="1">
      <alignment horizontal="left" vertical="top" wrapText="1"/>
    </xf>
    <xf numFmtId="0" fontId="6" fillId="25" borderId="25" xfId="0" applyFont="1" applyFill="1" applyBorder="1" applyAlignment="1">
      <alignment horizontal="center" vertical="center" textRotation="90" wrapText="1"/>
    </xf>
    <xf numFmtId="0" fontId="6" fillId="25" borderId="26" xfId="0" applyFont="1" applyFill="1" applyBorder="1" applyAlignment="1">
      <alignment horizontal="center" vertical="center" textRotation="90" wrapText="1"/>
    </xf>
    <xf numFmtId="49" fontId="6" fillId="0" borderId="16" xfId="0" applyNumberFormat="1" applyFont="1" applyBorder="1" applyAlignment="1">
      <alignment horizontal="center" vertical="top"/>
    </xf>
    <xf numFmtId="49" fontId="6" fillId="0" borderId="61" xfId="0" applyNumberFormat="1" applyFont="1" applyBorder="1" applyAlignment="1">
      <alignment horizontal="center" vertical="top"/>
    </xf>
    <xf numFmtId="49" fontId="6" fillId="0" borderId="18" xfId="0" applyNumberFormat="1" applyFont="1" applyBorder="1" applyAlignment="1">
      <alignment horizontal="center" vertical="top"/>
    </xf>
    <xf numFmtId="49" fontId="6" fillId="8" borderId="53" xfId="0" applyNumberFormat="1" applyFont="1" applyFill="1" applyBorder="1" applyAlignment="1">
      <alignment horizontal="right" vertical="top"/>
    </xf>
    <xf numFmtId="49" fontId="6" fillId="4" borderId="70" xfId="0" applyNumberFormat="1" applyFont="1" applyFill="1" applyBorder="1" applyAlignment="1">
      <alignment horizontal="center" vertical="top"/>
    </xf>
    <xf numFmtId="49" fontId="6" fillId="4" borderId="71" xfId="0" applyNumberFormat="1" applyFont="1" applyFill="1" applyBorder="1" applyAlignment="1">
      <alignment horizontal="center" vertical="top"/>
    </xf>
    <xf numFmtId="49" fontId="6" fillId="4" borderId="52" xfId="0" applyNumberFormat="1" applyFont="1" applyFill="1" applyBorder="1" applyAlignment="1">
      <alignment horizontal="center" vertical="top"/>
    </xf>
    <xf numFmtId="49" fontId="6" fillId="4" borderId="72" xfId="0" applyNumberFormat="1" applyFont="1" applyFill="1" applyBorder="1" applyAlignment="1">
      <alignment horizontal="center" vertical="top"/>
    </xf>
    <xf numFmtId="49" fontId="6" fillId="4" borderId="73" xfId="0" applyNumberFormat="1" applyFont="1" applyFill="1" applyBorder="1" applyAlignment="1">
      <alignment horizontal="center" vertical="top"/>
    </xf>
    <xf numFmtId="49" fontId="6" fillId="4" borderId="45" xfId="0" applyNumberFormat="1" applyFont="1" applyFill="1" applyBorder="1" applyAlignment="1">
      <alignment horizontal="center" vertical="top"/>
    </xf>
    <xf numFmtId="49" fontId="6" fillId="4" borderId="16" xfId="0" applyNumberFormat="1" applyFont="1" applyFill="1" applyBorder="1" applyAlignment="1">
      <alignment horizontal="center" vertical="top"/>
    </xf>
    <xf numFmtId="49" fontId="6" fillId="4" borderId="61" xfId="0" applyNumberFormat="1" applyFont="1" applyFill="1" applyBorder="1" applyAlignment="1">
      <alignment horizontal="center" vertical="top"/>
    </xf>
    <xf numFmtId="49" fontId="6" fillId="4" borderId="18" xfId="0" applyNumberFormat="1" applyFont="1" applyFill="1" applyBorder="1" applyAlignment="1">
      <alignment horizontal="center" vertical="top"/>
    </xf>
    <xf numFmtId="0" fontId="3" fillId="0" borderId="2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56" xfId="0" applyFont="1" applyFill="1" applyBorder="1" applyAlignment="1">
      <alignment vertical="top" wrapText="1"/>
    </xf>
    <xf numFmtId="0" fontId="2" fillId="0" borderId="57" xfId="0" applyFont="1" applyFill="1" applyBorder="1" applyAlignment="1">
      <alignment vertical="top" wrapText="1"/>
    </xf>
    <xf numFmtId="49" fontId="6" fillId="4" borderId="16" xfId="0" applyNumberFormat="1" applyFont="1" applyFill="1" applyBorder="1" applyAlignment="1">
      <alignment horizontal="center" vertical="top" wrapText="1"/>
    </xf>
    <xf numFmtId="0" fontId="0" fillId="0" borderId="18" xfId="0" applyFont="1" applyBorder="1" applyAlignment="1">
      <alignment horizontal="center" vertical="top" wrapText="1"/>
    </xf>
    <xf numFmtId="0" fontId="3" fillId="6" borderId="58" xfId="0" applyFont="1" applyFill="1" applyBorder="1" applyAlignment="1">
      <alignment horizontal="left" vertical="top" wrapText="1"/>
    </xf>
    <xf numFmtId="0" fontId="3" fillId="6" borderId="74" xfId="0" applyFont="1" applyFill="1" applyBorder="1" applyAlignment="1">
      <alignment horizontal="left" vertical="top" wrapText="1"/>
    </xf>
    <xf numFmtId="0" fontId="3" fillId="6" borderId="55" xfId="0" applyFont="1" applyFill="1" applyBorder="1" applyAlignment="1">
      <alignment horizontal="left" vertical="top" wrapText="1"/>
    </xf>
    <xf numFmtId="49" fontId="6" fillId="0" borderId="16" xfId="0" applyNumberFormat="1" applyFont="1" applyBorder="1" applyAlignment="1">
      <alignment horizontal="center" vertical="top" wrapText="1"/>
    </xf>
    <xf numFmtId="0" fontId="6" fillId="0" borderId="25" xfId="0" applyFont="1" applyFill="1" applyBorder="1" applyAlignment="1">
      <alignment horizontal="center" vertical="top" textRotation="90" wrapText="1"/>
    </xf>
    <xf numFmtId="0" fontId="9" fillId="0" borderId="26" xfId="0" applyFont="1" applyBorder="1" applyAlignment="1">
      <alignment horizontal="center" vertical="top" textRotation="90" wrapText="1"/>
    </xf>
    <xf numFmtId="0" fontId="4" fillId="25" borderId="25" xfId="0" applyFont="1" applyFill="1" applyBorder="1" applyAlignment="1">
      <alignment horizontal="center" vertical="top" wrapText="1"/>
    </xf>
    <xf numFmtId="0" fontId="4" fillId="25" borderId="27" xfId="0" applyFont="1" applyFill="1" applyBorder="1" applyAlignment="1">
      <alignment horizontal="center" vertical="top" wrapText="1"/>
    </xf>
    <xf numFmtId="0" fontId="4" fillId="25" borderId="26" xfId="0" applyFont="1" applyFill="1" applyBorder="1" applyAlignment="1">
      <alignment horizontal="center" vertical="top" wrapText="1"/>
    </xf>
    <xf numFmtId="0" fontId="4" fillId="0" borderId="25" xfId="0" applyFont="1" applyFill="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0" borderId="26" xfId="0" applyFont="1" applyFill="1" applyBorder="1" applyAlignment="1">
      <alignment horizontal="center" vertical="center" textRotation="90" wrapText="1"/>
    </xf>
    <xf numFmtId="0" fontId="0" fillId="0" borderId="19"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 m. SVP programos Nr. 02 įvykdymas</a:t>
            </a:r>
          </a:p>
        </c:rich>
      </c:tx>
      <c:layout>
        <c:manualLayout>
          <c:xMode val="factor"/>
          <c:yMode val="factor"/>
          <c:x val="-0.00175"/>
          <c:y val="-0.00775"/>
        </c:manualLayout>
      </c:layout>
      <c:spPr>
        <a:noFill/>
        <a:ln>
          <a:noFill/>
        </a:ln>
      </c:spPr>
    </c:title>
    <c:view3D>
      <c:rotX val="30"/>
      <c:hPercent val="100"/>
      <c:rotY val="0"/>
      <c:depthPercent val="100"/>
      <c:rAngAx val="1"/>
    </c:view3D>
    <c:plotArea>
      <c:layout>
        <c:manualLayout>
          <c:xMode val="edge"/>
          <c:yMode val="edge"/>
          <c:x val="0.08375"/>
          <c:y val="0.214"/>
          <c:w val="0.835"/>
          <c:h val="0.68675"/>
        </c:manualLayout>
      </c:layout>
      <c:pie3DChart>
        <c:varyColors val="1"/>
        <c:ser>
          <c:idx val="0"/>
          <c:order val="0"/>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explosion val="0"/>
            <c:spPr>
              <a:solidFill>
                <a:srgbClr val="DBEEF4"/>
              </a:solidFill>
              <a:ln w="12700">
                <a:solidFill>
                  <a:srgbClr val="000000"/>
                </a:solidFill>
              </a:ln>
              <a:effectLst>
                <a:outerShdw dist="35921" dir="2700000" algn="br">
                  <a:prstClr val="black"/>
                </a:outerShdw>
              </a:effectLst>
            </c:spPr>
          </c:dPt>
          <c:dPt>
            <c:idx val="2"/>
            <c:explosion val="0"/>
            <c:spPr>
              <a:solidFill>
                <a:srgbClr val="FFCCFF"/>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Faktiškai įvykdyta 33%</a:t>
                    </a:r>
                  </a:p>
                </c:rich>
              </c:tx>
              <c:numFmt formatCode="General" sourceLinked="0"/>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Iš dalies įvykdyta 50%</a:t>
                    </a:r>
                  </a:p>
                </c:rich>
              </c:tx>
              <c:numFmt formatCode="General" sourceLinked="1"/>
              <c:spPr>
                <a:pattFill prst="pct5">
                  <a:fgClr>
                    <a:srgbClr val="00FF00"/>
                  </a:fgClr>
                  <a:bgClr>
                    <a:srgbClr val="FFFFFF"/>
                  </a:bgClr>
                </a:patt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Neįvykdyta 17%</a:t>
                    </a:r>
                  </a:p>
                </c:rich>
              </c:tx>
              <c:numFmt formatCode="General" sourceLinked="1"/>
              <c:spPr>
                <a:pattFill prst="pct5">
                  <a:fgClr>
                    <a:srgbClr val="00FF00"/>
                  </a:fgClr>
                  <a:bgClr>
                    <a:srgbClr val="FFFFFF"/>
                  </a:bgClr>
                </a:pattFill>
                <a:ln w="3175">
                  <a:noFill/>
                </a:ln>
              </c:spPr>
              <c:showLegendKey val="0"/>
              <c:showVal val="0"/>
              <c:showBubbleSize val="0"/>
              <c:showCatName val="1"/>
              <c:showSerName val="0"/>
              <c:showPercent val="0"/>
            </c:dLbl>
            <c:numFmt formatCode="General" sourceLinked="1"/>
            <c:spPr>
              <a:pattFill prst="pct5">
                <a:fgClr>
                  <a:srgbClr val="00FF00"/>
                </a:fgClr>
                <a:bgClr>
                  <a:srgbClr val="FFFFFF"/>
                </a:bgClr>
              </a:pattFill>
              <a:ln w="3175">
                <a:noFill/>
              </a:ln>
            </c:spPr>
            <c:txPr>
              <a:bodyPr vert="horz" rot="0" anchor="ctr"/>
              <a:lstStyle/>
              <a:p>
                <a:pPr algn="ctr">
                  <a:defRPr lang="en-US" cap="none" sz="1000" b="0" i="0" u="none" baseline="0">
                    <a:solidFill>
                      <a:srgbClr val="000000"/>
                    </a:solidFill>
                  </a:defRPr>
                </a:pPr>
              </a:p>
            </c:txPr>
            <c:showLegendKey val="0"/>
            <c:showVal val="1"/>
            <c:showBubbleSize val="0"/>
            <c:showCatName val="1"/>
            <c:showSerName val="0"/>
            <c:showLeaderLines val="1"/>
            <c:showPercent val="1"/>
          </c:dLbls>
          <c:val>
            <c:numRef>
              <c:f>Ataskaita!$E$10:$E$12</c:f>
              <c:numCache>
                <c:ptCount val="3"/>
                <c:pt idx="0">
                  <c:v>3</c:v>
                </c:pt>
                <c:pt idx="1">
                  <c:v>2</c:v>
                </c:pt>
                <c:pt idx="2">
                  <c:v>1</c:v>
                </c:pt>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val>
            <c:numRef>
              <c:f>Ataskaita!$E$11</c:f>
              <c:numCache>
                <c:ptCount val="1"/>
                <c:pt idx="0">
                  <c:v>2</c:v>
                </c:pt>
              </c:numCache>
            </c:numRef>
          </c:val>
        </c:ser>
        <c:ser>
          <c:idx val="2"/>
          <c:order val="2"/>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val>
            <c:numRef>
              <c:f>Ataskaita!$E$12</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13</xdr:row>
      <xdr:rowOff>57150</xdr:rowOff>
    </xdr:from>
    <xdr:to>
      <xdr:col>8</xdr:col>
      <xdr:colOff>476250</xdr:colOff>
      <xdr:row>28</xdr:row>
      <xdr:rowOff>142875</xdr:rowOff>
    </xdr:to>
    <xdr:graphicFrame>
      <xdr:nvGraphicFramePr>
        <xdr:cNvPr id="1" name="Diagrama 6"/>
        <xdr:cNvGraphicFramePr/>
      </xdr:nvGraphicFramePr>
      <xdr:xfrm>
        <a:off x="133350" y="2867025"/>
        <a:ext cx="5219700" cy="2514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A2" sqref="A2:I2"/>
    </sheetView>
  </sheetViews>
  <sheetFormatPr defaultColWidth="9.140625" defaultRowHeight="12.75"/>
  <cols>
    <col min="11" max="11" width="22.8515625" style="0" customWidth="1"/>
  </cols>
  <sheetData>
    <row r="1" spans="1:11" ht="15.75">
      <c r="A1" s="197" t="s">
        <v>78</v>
      </c>
      <c r="B1" s="197"/>
      <c r="C1" s="197"/>
      <c r="D1" s="197"/>
      <c r="E1" s="197"/>
      <c r="F1" s="197"/>
      <c r="G1" s="197"/>
      <c r="H1" s="197"/>
      <c r="I1" s="197"/>
      <c r="J1" s="183"/>
      <c r="K1" s="183"/>
    </row>
    <row r="2" spans="1:11" ht="15.75">
      <c r="A2" s="197" t="s">
        <v>69</v>
      </c>
      <c r="B2" s="197"/>
      <c r="C2" s="197"/>
      <c r="D2" s="197"/>
      <c r="E2" s="197"/>
      <c r="F2" s="197"/>
      <c r="G2" s="197"/>
      <c r="H2" s="197"/>
      <c r="I2" s="197"/>
      <c r="J2" s="183"/>
      <c r="K2" s="183"/>
    </row>
    <row r="3" spans="1:11" ht="15.75">
      <c r="A3" s="197" t="s">
        <v>70</v>
      </c>
      <c r="B3" s="197"/>
      <c r="C3" s="197"/>
      <c r="D3" s="197"/>
      <c r="E3" s="197"/>
      <c r="F3" s="197"/>
      <c r="G3" s="197"/>
      <c r="H3" s="197"/>
      <c r="I3" s="197"/>
      <c r="J3" s="183"/>
      <c r="K3" s="183"/>
    </row>
    <row r="4" spans="1:11" ht="15.75">
      <c r="A4" s="125"/>
      <c r="B4" s="125"/>
      <c r="C4" s="125"/>
      <c r="D4" s="125"/>
      <c r="E4" s="125"/>
      <c r="F4" s="125"/>
      <c r="G4" s="125"/>
      <c r="H4" s="125"/>
      <c r="I4" s="125"/>
      <c r="J4" s="125"/>
      <c r="K4" s="125"/>
    </row>
    <row r="5" spans="1:11" ht="15.75">
      <c r="A5" s="202" t="s">
        <v>71</v>
      </c>
      <c r="B5" s="202"/>
      <c r="C5" s="202"/>
      <c r="D5" s="202"/>
      <c r="E5" s="202"/>
      <c r="F5" s="202"/>
      <c r="G5" s="202"/>
      <c r="H5" s="202"/>
      <c r="I5" s="202"/>
      <c r="J5" s="202"/>
      <c r="K5" s="202"/>
    </row>
    <row r="6" spans="1:11" ht="15.75">
      <c r="A6" s="125"/>
      <c r="B6" s="125"/>
      <c r="C6" s="125"/>
      <c r="D6" s="125"/>
      <c r="E6" s="125"/>
      <c r="F6" s="125"/>
      <c r="G6" s="125"/>
      <c r="H6" s="125"/>
      <c r="I6" s="125"/>
      <c r="J6" s="125"/>
      <c r="K6" s="125"/>
    </row>
    <row r="7" spans="1:11" ht="32.25" customHeight="1">
      <c r="A7" s="198" t="s">
        <v>99</v>
      </c>
      <c r="B7" s="198"/>
      <c r="C7" s="198"/>
      <c r="D7" s="198"/>
      <c r="E7" s="198"/>
      <c r="F7" s="198"/>
      <c r="G7" s="198"/>
      <c r="H7" s="198"/>
      <c r="I7" s="198"/>
      <c r="J7" s="184"/>
      <c r="K7" s="184"/>
    </row>
    <row r="8" spans="1:11" ht="15.75">
      <c r="A8" s="125"/>
      <c r="B8" s="125"/>
      <c r="C8" s="125"/>
      <c r="D8" s="125"/>
      <c r="E8" s="125"/>
      <c r="F8" s="125"/>
      <c r="G8" s="125"/>
      <c r="H8" s="125"/>
      <c r="I8" s="125"/>
      <c r="J8" s="125"/>
      <c r="K8" s="125"/>
    </row>
    <row r="9" spans="1:11" ht="15.75">
      <c r="A9" s="198" t="s">
        <v>79</v>
      </c>
      <c r="B9" s="198"/>
      <c r="C9" s="198"/>
      <c r="D9" s="198"/>
      <c r="E9" s="198"/>
      <c r="F9" s="198"/>
      <c r="G9" s="198"/>
      <c r="H9" s="198"/>
      <c r="I9" s="198"/>
      <c r="J9" s="198"/>
      <c r="K9" s="125"/>
    </row>
    <row r="10" spans="1:11" ht="15.75">
      <c r="A10" s="125"/>
      <c r="B10" s="199" t="s">
        <v>72</v>
      </c>
      <c r="C10" s="199"/>
      <c r="D10" s="126" t="s">
        <v>73</v>
      </c>
      <c r="E10" s="127">
        <v>3</v>
      </c>
      <c r="F10" s="200" t="s">
        <v>74</v>
      </c>
      <c r="G10" s="200"/>
      <c r="H10" s="200"/>
      <c r="I10" s="200"/>
      <c r="J10" s="200"/>
      <c r="K10" s="200"/>
    </row>
    <row r="11" spans="1:11" ht="15.75">
      <c r="A11" s="125"/>
      <c r="B11" s="199" t="s">
        <v>75</v>
      </c>
      <c r="C11" s="199"/>
      <c r="D11" s="126" t="s">
        <v>73</v>
      </c>
      <c r="E11" s="127">
        <v>2</v>
      </c>
      <c r="F11" s="200" t="s">
        <v>76</v>
      </c>
      <c r="G11" s="200"/>
      <c r="H11" s="200"/>
      <c r="I11" s="200"/>
      <c r="J11" s="200"/>
      <c r="K11" s="200"/>
    </row>
    <row r="12" spans="1:11" ht="15.75">
      <c r="A12" s="125"/>
      <c r="B12" s="199" t="s">
        <v>77</v>
      </c>
      <c r="C12" s="199"/>
      <c r="D12" s="126" t="s">
        <v>73</v>
      </c>
      <c r="E12" s="127">
        <v>1</v>
      </c>
      <c r="F12" s="200"/>
      <c r="G12" s="200"/>
      <c r="H12" s="200"/>
      <c r="I12" s="200"/>
      <c r="J12" s="200"/>
      <c r="K12" s="200"/>
    </row>
    <row r="13" spans="1:11" ht="15.75">
      <c r="A13" s="125"/>
      <c r="B13" s="125"/>
      <c r="C13" s="125"/>
      <c r="D13" s="125"/>
      <c r="E13" s="125"/>
      <c r="F13" s="125"/>
      <c r="G13" s="125"/>
      <c r="H13" s="125"/>
      <c r="I13" s="125"/>
      <c r="J13" s="125"/>
      <c r="K13" s="125"/>
    </row>
    <row r="14" spans="1:11" ht="12.75">
      <c r="A14" s="128"/>
      <c r="B14" s="128"/>
      <c r="C14" s="128"/>
      <c r="D14" s="128"/>
      <c r="E14" s="128"/>
      <c r="F14" s="128"/>
      <c r="G14" s="128"/>
      <c r="H14" s="128"/>
      <c r="I14" s="128"/>
      <c r="J14" s="128"/>
      <c r="K14" s="128"/>
    </row>
    <row r="15" spans="1:11" ht="12.75">
      <c r="A15" s="128"/>
      <c r="B15" s="128"/>
      <c r="C15" s="128"/>
      <c r="D15" s="128"/>
      <c r="E15" s="128"/>
      <c r="F15" s="128"/>
      <c r="G15" s="128"/>
      <c r="H15" s="128"/>
      <c r="I15" s="128"/>
      <c r="J15" s="128"/>
      <c r="K15" s="128"/>
    </row>
    <row r="16" spans="1:11" ht="12.75">
      <c r="A16" s="128"/>
      <c r="B16" s="128"/>
      <c r="C16" s="128"/>
      <c r="D16" s="128"/>
      <c r="E16" s="128"/>
      <c r="F16" s="128"/>
      <c r="G16" s="128"/>
      <c r="H16" s="128"/>
      <c r="I16" s="128"/>
      <c r="J16" s="128"/>
      <c r="K16" s="128"/>
    </row>
    <row r="17" spans="1:11" ht="12.75">
      <c r="A17" s="128"/>
      <c r="B17" s="128"/>
      <c r="C17" s="128"/>
      <c r="D17" s="128"/>
      <c r="E17" s="128"/>
      <c r="F17" s="128"/>
      <c r="G17" s="128"/>
      <c r="H17" s="128"/>
      <c r="I17" s="128"/>
      <c r="J17" s="128"/>
      <c r="K17" s="128"/>
    </row>
    <row r="18" spans="1:11" ht="12.75">
      <c r="A18" s="128"/>
      <c r="B18" s="128"/>
      <c r="C18" s="128"/>
      <c r="D18" s="128"/>
      <c r="E18" s="128"/>
      <c r="F18" s="128"/>
      <c r="G18" s="128"/>
      <c r="H18" s="128"/>
      <c r="I18" s="128"/>
      <c r="J18" s="128"/>
      <c r="K18" s="128"/>
    </row>
    <row r="19" spans="1:11" ht="12.75">
      <c r="A19" s="128"/>
      <c r="B19" s="128"/>
      <c r="C19" s="128"/>
      <c r="D19" s="128"/>
      <c r="E19" s="128"/>
      <c r="F19" s="128"/>
      <c r="G19" s="128"/>
      <c r="H19" s="128"/>
      <c r="I19" s="128"/>
      <c r="J19" s="128"/>
      <c r="K19" s="128"/>
    </row>
    <row r="20" spans="1:11" ht="12.75">
      <c r="A20" s="128"/>
      <c r="B20" s="128"/>
      <c r="C20" s="128"/>
      <c r="D20" s="128"/>
      <c r="E20" s="128"/>
      <c r="F20" s="128"/>
      <c r="G20" s="128"/>
      <c r="H20" s="128"/>
      <c r="I20" s="128"/>
      <c r="J20" s="128"/>
      <c r="K20" s="128"/>
    </row>
    <row r="21" spans="1:11" ht="12.75">
      <c r="A21" s="128"/>
      <c r="B21" s="128"/>
      <c r="C21" s="128"/>
      <c r="D21" s="128"/>
      <c r="E21" s="128"/>
      <c r="F21" s="128"/>
      <c r="G21" s="128"/>
      <c r="H21" s="128"/>
      <c r="I21" s="128"/>
      <c r="J21" s="128"/>
      <c r="K21" s="128"/>
    </row>
    <row r="22" spans="1:11" ht="12.75">
      <c r="A22" s="128"/>
      <c r="B22" s="128"/>
      <c r="C22" s="128"/>
      <c r="D22" s="128"/>
      <c r="E22" s="128"/>
      <c r="F22" s="128"/>
      <c r="G22" s="128"/>
      <c r="H22" s="128"/>
      <c r="I22" s="128"/>
      <c r="J22" s="128"/>
      <c r="K22" s="128"/>
    </row>
    <row r="23" spans="1:11" ht="12.75">
      <c r="A23" s="128"/>
      <c r="B23" s="128"/>
      <c r="C23" s="128"/>
      <c r="D23" s="128"/>
      <c r="E23" s="128"/>
      <c r="F23" s="128"/>
      <c r="G23" s="128"/>
      <c r="H23" s="128"/>
      <c r="I23" s="128"/>
      <c r="J23" s="128"/>
      <c r="K23" s="128"/>
    </row>
    <row r="24" spans="1:11" ht="12.75">
      <c r="A24" s="128"/>
      <c r="B24" s="128"/>
      <c r="C24" s="128"/>
      <c r="D24" s="128"/>
      <c r="E24" s="128"/>
      <c r="F24" s="128"/>
      <c r="G24" s="128"/>
      <c r="H24" s="128"/>
      <c r="I24" s="128"/>
      <c r="J24" s="128"/>
      <c r="K24" s="128"/>
    </row>
    <row r="25" spans="1:11" ht="12.75">
      <c r="A25" s="128"/>
      <c r="B25" s="128"/>
      <c r="C25" s="128"/>
      <c r="D25" s="128"/>
      <c r="E25" s="128"/>
      <c r="F25" s="128"/>
      <c r="G25" s="128"/>
      <c r="H25" s="128"/>
      <c r="I25" s="128"/>
      <c r="J25" s="128"/>
      <c r="K25" s="128"/>
    </row>
    <row r="26" spans="1:11" ht="12.75">
      <c r="A26" s="128"/>
      <c r="B26" s="128"/>
      <c r="C26" s="128"/>
      <c r="D26" s="128"/>
      <c r="E26" s="128"/>
      <c r="F26" s="128"/>
      <c r="G26" s="128"/>
      <c r="H26" s="128"/>
      <c r="I26" s="128"/>
      <c r="J26" s="128"/>
      <c r="K26" s="128"/>
    </row>
    <row r="27" spans="1:11" ht="12.75">
      <c r="A27" s="128"/>
      <c r="B27" s="128"/>
      <c r="C27" s="128"/>
      <c r="D27" s="128"/>
      <c r="E27" s="128"/>
      <c r="F27" s="128"/>
      <c r="G27" s="128"/>
      <c r="H27" s="128"/>
      <c r="I27" s="128"/>
      <c r="J27" s="128"/>
      <c r="K27" s="128"/>
    </row>
    <row r="28" spans="1:11" ht="12.75">
      <c r="A28" s="128"/>
      <c r="B28" s="128"/>
      <c r="C28" s="128"/>
      <c r="D28" s="128"/>
      <c r="E28" s="128"/>
      <c r="F28" s="128"/>
      <c r="G28" s="128"/>
      <c r="H28" s="128"/>
      <c r="I28" s="128"/>
      <c r="J28" s="128"/>
      <c r="K28" s="128"/>
    </row>
    <row r="29" spans="1:11" ht="12.75">
      <c r="A29" s="128"/>
      <c r="B29" s="128"/>
      <c r="C29" s="128"/>
      <c r="D29" s="128"/>
      <c r="E29" s="128"/>
      <c r="F29" s="128"/>
      <c r="G29" s="128"/>
      <c r="H29" s="128"/>
      <c r="I29" s="128"/>
      <c r="J29" s="128"/>
      <c r="K29" s="128"/>
    </row>
    <row r="30" spans="1:11" ht="12.75">
      <c r="A30" s="128"/>
      <c r="B30" s="128"/>
      <c r="C30" s="128"/>
      <c r="D30" s="128"/>
      <c r="E30" s="128"/>
      <c r="F30" s="128"/>
      <c r="G30" s="128"/>
      <c r="H30" s="128"/>
      <c r="I30" s="128"/>
      <c r="J30" s="128"/>
      <c r="K30" s="128"/>
    </row>
    <row r="31" spans="1:11" ht="12.75">
      <c r="A31" s="128"/>
      <c r="B31" s="128"/>
      <c r="C31" s="128"/>
      <c r="D31" s="128"/>
      <c r="E31" s="128"/>
      <c r="F31" s="128"/>
      <c r="G31" s="128"/>
      <c r="H31" s="128"/>
      <c r="I31" s="128"/>
      <c r="J31" s="128"/>
      <c r="K31" s="128"/>
    </row>
    <row r="32" spans="1:11" ht="12.75">
      <c r="A32" s="128"/>
      <c r="B32" s="128"/>
      <c r="C32" s="128"/>
      <c r="D32" s="128"/>
      <c r="E32" s="128"/>
      <c r="F32" s="128"/>
      <c r="G32" s="128"/>
      <c r="H32" s="128"/>
      <c r="I32" s="128"/>
      <c r="J32" s="128"/>
      <c r="K32" s="128"/>
    </row>
    <row r="33" spans="1:11" ht="12.75">
      <c r="A33" s="128"/>
      <c r="B33" s="128"/>
      <c r="C33" s="128"/>
      <c r="D33" s="128"/>
      <c r="E33" s="128"/>
      <c r="F33" s="128"/>
      <c r="G33" s="128"/>
      <c r="H33" s="128"/>
      <c r="I33" s="128"/>
      <c r="J33" s="128"/>
      <c r="K33" s="128"/>
    </row>
    <row r="34" spans="1:11" ht="12.75">
      <c r="A34" s="128"/>
      <c r="B34" s="128"/>
      <c r="C34" s="128"/>
      <c r="D34" s="128"/>
      <c r="E34" s="128"/>
      <c r="F34" s="128"/>
      <c r="G34" s="128"/>
      <c r="H34" s="128"/>
      <c r="I34" s="128"/>
      <c r="J34" s="128"/>
      <c r="K34" s="128"/>
    </row>
    <row r="35" spans="1:11" ht="15">
      <c r="A35" s="201" t="s">
        <v>89</v>
      </c>
      <c r="B35" s="201"/>
      <c r="C35" s="201"/>
      <c r="D35" s="201"/>
      <c r="E35" s="201"/>
      <c r="F35" s="201"/>
      <c r="G35" s="201"/>
      <c r="H35" s="201"/>
      <c r="I35" s="201"/>
      <c r="J35" s="201"/>
      <c r="K35" s="201"/>
    </row>
    <row r="36" spans="1:11" ht="32.25" customHeight="1">
      <c r="A36" s="196" t="s">
        <v>80</v>
      </c>
      <c r="B36" s="196"/>
      <c r="C36" s="196"/>
      <c r="D36" s="196"/>
      <c r="E36" s="196"/>
      <c r="F36" s="196"/>
      <c r="G36" s="196"/>
      <c r="H36" s="196"/>
      <c r="I36" s="196"/>
      <c r="J36" s="185"/>
      <c r="K36" s="185"/>
    </row>
    <row r="37" spans="1:11" ht="34.5" customHeight="1">
      <c r="A37" s="196" t="s">
        <v>81</v>
      </c>
      <c r="B37" s="196"/>
      <c r="C37" s="196"/>
      <c r="D37" s="196"/>
      <c r="E37" s="196"/>
      <c r="F37" s="196"/>
      <c r="G37" s="196"/>
      <c r="H37" s="196"/>
      <c r="I37" s="196"/>
      <c r="J37" s="185"/>
      <c r="K37" s="185"/>
    </row>
    <row r="38" spans="1:11" ht="30" customHeight="1">
      <c r="A38" s="196" t="s">
        <v>94</v>
      </c>
      <c r="B38" s="196"/>
      <c r="C38" s="196"/>
      <c r="D38" s="196"/>
      <c r="E38" s="196"/>
      <c r="F38" s="196"/>
      <c r="G38" s="196"/>
      <c r="H38" s="196"/>
      <c r="I38" s="196"/>
      <c r="J38" s="185"/>
      <c r="K38" s="185"/>
    </row>
  </sheetData>
  <sheetProtection/>
  <mergeCells count="16">
    <mergeCell ref="A5:K5"/>
    <mergeCell ref="A9:J9"/>
    <mergeCell ref="F11:K11"/>
    <mergeCell ref="B12:C12"/>
    <mergeCell ref="F12:K12"/>
    <mergeCell ref="A35:K35"/>
    <mergeCell ref="A38:I38"/>
    <mergeCell ref="A1:I1"/>
    <mergeCell ref="A2:I2"/>
    <mergeCell ref="A3:I3"/>
    <mergeCell ref="A7:I7"/>
    <mergeCell ref="A36:I36"/>
    <mergeCell ref="A37:I37"/>
    <mergeCell ref="B10:C10"/>
    <mergeCell ref="F10:K10"/>
    <mergeCell ref="B11:C11"/>
  </mergeCells>
  <printOptions/>
  <pageMargins left="1.1811023622047245" right="0.3937007874015748" top="0.7874015748031497" bottom="0.787401574803149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55"/>
  <sheetViews>
    <sheetView zoomScaleSheetLayoutView="90" zoomScalePageLayoutView="0" workbookViewId="0" topLeftCell="E1">
      <selection activeCell="O31" sqref="O31:O35"/>
    </sheetView>
  </sheetViews>
  <sheetFormatPr defaultColWidth="9.140625" defaultRowHeight="12.75"/>
  <cols>
    <col min="1" max="3" width="2.7109375" style="42" customWidth="1"/>
    <col min="4" max="4" width="36.00390625" style="42" customWidth="1"/>
    <col min="5" max="5" width="2.57421875" style="42" customWidth="1"/>
    <col min="6" max="6" width="2.57421875" style="28" customWidth="1"/>
    <col min="7" max="10" width="7.8515625" style="42" customWidth="1"/>
    <col min="11" max="11" width="31.8515625" style="42" customWidth="1"/>
    <col min="12" max="12" width="6.28125" style="99" customWidth="1"/>
    <col min="13" max="13" width="6.8515625" style="43" customWidth="1"/>
    <col min="14" max="14" width="16.57421875" style="44" customWidth="1"/>
    <col min="15" max="15" width="25.421875" style="47" customWidth="1"/>
    <col min="16" max="16" width="10.28125" style="42" customWidth="1"/>
    <col min="17" max="16384" width="9.140625" style="42" customWidth="1"/>
  </cols>
  <sheetData>
    <row r="1" spans="1:15" s="1" customFormat="1" ht="34.5" customHeight="1" thickBot="1">
      <c r="A1" s="216" t="s">
        <v>46</v>
      </c>
      <c r="B1" s="216"/>
      <c r="C1" s="216"/>
      <c r="D1" s="216"/>
      <c r="E1" s="216"/>
      <c r="F1" s="216"/>
      <c r="G1" s="216"/>
      <c r="H1" s="216"/>
      <c r="I1" s="216"/>
      <c r="J1" s="216"/>
      <c r="K1" s="216"/>
      <c r="L1" s="216"/>
      <c r="M1" s="216"/>
      <c r="N1" s="216"/>
      <c r="O1" s="216"/>
    </row>
    <row r="2" spans="1:15" s="1" customFormat="1" ht="36.75" customHeight="1">
      <c r="A2" s="308" t="s">
        <v>0</v>
      </c>
      <c r="B2" s="311" t="s">
        <v>1</v>
      </c>
      <c r="C2" s="311" t="s">
        <v>2</v>
      </c>
      <c r="D2" s="303" t="s">
        <v>6</v>
      </c>
      <c r="E2" s="234" t="s">
        <v>3</v>
      </c>
      <c r="F2" s="287" t="s">
        <v>4</v>
      </c>
      <c r="G2" s="293" t="s">
        <v>5</v>
      </c>
      <c r="H2" s="217" t="s">
        <v>60</v>
      </c>
      <c r="I2" s="218"/>
      <c r="J2" s="218"/>
      <c r="K2" s="219" t="s">
        <v>93</v>
      </c>
      <c r="L2" s="220"/>
      <c r="M2" s="221"/>
      <c r="N2" s="226" t="s">
        <v>90</v>
      </c>
      <c r="O2" s="229" t="s">
        <v>43</v>
      </c>
    </row>
    <row r="3" spans="1:15" s="1" customFormat="1" ht="15" customHeight="1">
      <c r="A3" s="309"/>
      <c r="B3" s="312"/>
      <c r="C3" s="312"/>
      <c r="D3" s="304"/>
      <c r="E3" s="235"/>
      <c r="F3" s="288"/>
      <c r="G3" s="294"/>
      <c r="H3" s="237" t="s">
        <v>61</v>
      </c>
      <c r="I3" s="237" t="s">
        <v>62</v>
      </c>
      <c r="J3" s="232" t="s">
        <v>63</v>
      </c>
      <c r="K3" s="222" t="s">
        <v>6</v>
      </c>
      <c r="L3" s="224" t="s">
        <v>64</v>
      </c>
      <c r="M3" s="203" t="s">
        <v>65</v>
      </c>
      <c r="N3" s="227"/>
      <c r="O3" s="230"/>
    </row>
    <row r="4" spans="1:15" s="1" customFormat="1" ht="66" customHeight="1" thickBot="1">
      <c r="A4" s="310"/>
      <c r="B4" s="313"/>
      <c r="C4" s="313"/>
      <c r="D4" s="305"/>
      <c r="E4" s="236"/>
      <c r="F4" s="289"/>
      <c r="G4" s="295"/>
      <c r="H4" s="238"/>
      <c r="I4" s="238"/>
      <c r="J4" s="233"/>
      <c r="K4" s="223"/>
      <c r="L4" s="225"/>
      <c r="M4" s="204"/>
      <c r="N4" s="228"/>
      <c r="O4" s="231"/>
    </row>
    <row r="5" spans="1:15" ht="93.75" customHeight="1">
      <c r="A5" s="317" t="s">
        <v>7</v>
      </c>
      <c r="B5" s="211" t="s">
        <v>26</v>
      </c>
      <c r="C5" s="194"/>
      <c r="D5" s="194"/>
      <c r="E5" s="194"/>
      <c r="F5" s="194"/>
      <c r="G5" s="194"/>
      <c r="H5" s="194"/>
      <c r="I5" s="194"/>
      <c r="J5" s="194"/>
      <c r="K5" s="176" t="s">
        <v>44</v>
      </c>
      <c r="L5" s="119">
        <v>5</v>
      </c>
      <c r="M5" s="120">
        <v>2.5</v>
      </c>
      <c r="N5" s="71" t="s">
        <v>42</v>
      </c>
      <c r="O5" s="122" t="s">
        <v>95</v>
      </c>
    </row>
    <row r="6" spans="1:15" ht="30.75" customHeight="1" thickBot="1">
      <c r="A6" s="318"/>
      <c r="B6" s="195"/>
      <c r="C6" s="193"/>
      <c r="D6" s="193"/>
      <c r="E6" s="193"/>
      <c r="F6" s="193"/>
      <c r="G6" s="193"/>
      <c r="H6" s="193"/>
      <c r="I6" s="193"/>
      <c r="J6" s="193"/>
      <c r="K6" s="177" t="s">
        <v>45</v>
      </c>
      <c r="L6" s="121">
        <v>0.6</v>
      </c>
      <c r="M6" s="142">
        <v>0.73</v>
      </c>
      <c r="N6" s="70"/>
      <c r="O6" s="123"/>
    </row>
    <row r="7" spans="1:15" ht="15.75" customHeight="1" thickBot="1">
      <c r="A7" s="2" t="s">
        <v>7</v>
      </c>
      <c r="B7" s="3" t="s">
        <v>7</v>
      </c>
      <c r="C7" s="189" t="s">
        <v>32</v>
      </c>
      <c r="D7" s="190"/>
      <c r="E7" s="190"/>
      <c r="F7" s="190"/>
      <c r="G7" s="190"/>
      <c r="H7" s="190"/>
      <c r="I7" s="190"/>
      <c r="J7" s="190"/>
      <c r="K7" s="190"/>
      <c r="L7" s="190"/>
      <c r="M7" s="190"/>
      <c r="N7" s="190"/>
      <c r="O7" s="191"/>
    </row>
    <row r="8" spans="1:15" s="1" customFormat="1" ht="16.5" customHeight="1">
      <c r="A8" s="314" t="s">
        <v>7</v>
      </c>
      <c r="B8" s="346" t="s">
        <v>7</v>
      </c>
      <c r="C8" s="336" t="s">
        <v>7</v>
      </c>
      <c r="D8" s="205" t="s">
        <v>35</v>
      </c>
      <c r="E8" s="368" t="s">
        <v>30</v>
      </c>
      <c r="F8" s="290" t="s">
        <v>31</v>
      </c>
      <c r="G8" s="69" t="s">
        <v>8</v>
      </c>
      <c r="H8" s="153">
        <v>81.6</v>
      </c>
      <c r="I8" s="37">
        <v>81.6</v>
      </c>
      <c r="J8" s="37">
        <v>80.7</v>
      </c>
      <c r="K8" s="143" t="s">
        <v>47</v>
      </c>
      <c r="L8" s="144">
        <v>36</v>
      </c>
      <c r="M8" s="150">
        <v>43</v>
      </c>
      <c r="N8" s="168"/>
      <c r="O8" s="52"/>
    </row>
    <row r="9" spans="1:15" s="1" customFormat="1" ht="60.75" customHeight="1">
      <c r="A9" s="315"/>
      <c r="B9" s="347"/>
      <c r="C9" s="337"/>
      <c r="D9" s="206"/>
      <c r="E9" s="369"/>
      <c r="F9" s="291"/>
      <c r="G9" s="5"/>
      <c r="H9" s="154"/>
      <c r="I9" s="38"/>
      <c r="J9" s="38"/>
      <c r="K9" s="145" t="s">
        <v>27</v>
      </c>
      <c r="L9" s="146">
        <v>30000</v>
      </c>
      <c r="M9" s="151">
        <v>26770</v>
      </c>
      <c r="N9" s="73"/>
      <c r="O9" s="134" t="s">
        <v>100</v>
      </c>
    </row>
    <row r="10" spans="1:15" s="1" customFormat="1" ht="15" customHeight="1">
      <c r="A10" s="315"/>
      <c r="B10" s="347"/>
      <c r="C10" s="337"/>
      <c r="D10" s="206"/>
      <c r="E10" s="369"/>
      <c r="F10" s="291"/>
      <c r="G10" s="6"/>
      <c r="H10" s="155"/>
      <c r="I10" s="72"/>
      <c r="J10" s="72"/>
      <c r="K10" s="143" t="s">
        <v>48</v>
      </c>
      <c r="L10" s="147">
        <v>1</v>
      </c>
      <c r="M10" s="151">
        <v>1</v>
      </c>
      <c r="N10" s="73"/>
      <c r="O10" s="50"/>
    </row>
    <row r="11" spans="1:15" s="1" customFormat="1" ht="36.75" customHeight="1">
      <c r="A11" s="315"/>
      <c r="B11" s="347"/>
      <c r="C11" s="337"/>
      <c r="D11" s="206"/>
      <c r="E11" s="369"/>
      <c r="F11" s="291"/>
      <c r="G11" s="6"/>
      <c r="H11" s="155"/>
      <c r="I11" s="72"/>
      <c r="J11" s="72"/>
      <c r="K11" s="145" t="s">
        <v>49</v>
      </c>
      <c r="L11" s="146">
        <v>200</v>
      </c>
      <c r="M11" s="151">
        <v>300</v>
      </c>
      <c r="N11" s="133" t="s">
        <v>86</v>
      </c>
      <c r="O11" s="50"/>
    </row>
    <row r="12" spans="1:15" s="1" customFormat="1" ht="112.5" customHeight="1">
      <c r="A12" s="315"/>
      <c r="B12" s="347"/>
      <c r="C12" s="337"/>
      <c r="D12" s="206"/>
      <c r="E12" s="369"/>
      <c r="F12" s="291"/>
      <c r="G12" s="6"/>
      <c r="H12" s="155"/>
      <c r="I12" s="72"/>
      <c r="J12" s="72"/>
      <c r="K12" s="76" t="s">
        <v>50</v>
      </c>
      <c r="L12" s="140">
        <v>1100</v>
      </c>
      <c r="M12" s="151">
        <v>1080</v>
      </c>
      <c r="N12" s="133" t="s">
        <v>87</v>
      </c>
      <c r="O12" s="134" t="s">
        <v>96</v>
      </c>
    </row>
    <row r="13" spans="1:16" s="1" customFormat="1" ht="54" customHeight="1" thickBot="1">
      <c r="A13" s="316"/>
      <c r="B13" s="348"/>
      <c r="C13" s="338"/>
      <c r="D13" s="207"/>
      <c r="E13" s="370"/>
      <c r="F13" s="292"/>
      <c r="G13" s="156" t="s">
        <v>9</v>
      </c>
      <c r="H13" s="167">
        <f>SUM(H8:H9)</f>
        <v>81.6</v>
      </c>
      <c r="I13" s="158">
        <f>SUM(I8:I9)</f>
        <v>81.6</v>
      </c>
      <c r="J13" s="158">
        <f>SUM(J8:J9)</f>
        <v>80.7</v>
      </c>
      <c r="K13" s="148" t="s">
        <v>51</v>
      </c>
      <c r="L13" s="149">
        <v>3</v>
      </c>
      <c r="M13" s="152">
        <v>4</v>
      </c>
      <c r="N13" s="133" t="s">
        <v>97</v>
      </c>
      <c r="O13" s="50"/>
      <c r="P13" s="1" t="s">
        <v>42</v>
      </c>
    </row>
    <row r="14" spans="1:16" s="1" customFormat="1" ht="15.75" customHeight="1" thickBot="1">
      <c r="A14" s="12" t="s">
        <v>7</v>
      </c>
      <c r="B14" s="11" t="s">
        <v>7</v>
      </c>
      <c r="C14" s="319" t="s">
        <v>13</v>
      </c>
      <c r="D14" s="320"/>
      <c r="E14" s="320"/>
      <c r="F14" s="320"/>
      <c r="G14" s="274"/>
      <c r="H14" s="25">
        <f>H13</f>
        <v>81.6</v>
      </c>
      <c r="I14" s="25">
        <f>I13</f>
        <v>81.6</v>
      </c>
      <c r="J14" s="25">
        <f>J13</f>
        <v>80.7</v>
      </c>
      <c r="K14" s="208"/>
      <c r="L14" s="209"/>
      <c r="M14" s="209"/>
      <c r="N14" s="209"/>
      <c r="O14" s="210"/>
      <c r="P14" s="1" t="s">
        <v>42</v>
      </c>
    </row>
    <row r="15" spans="1:15" ht="15.75" customHeight="1" thickBot="1">
      <c r="A15" s="2" t="s">
        <v>7</v>
      </c>
      <c r="B15" s="7" t="s">
        <v>10</v>
      </c>
      <c r="C15" s="321" t="s">
        <v>33</v>
      </c>
      <c r="D15" s="322"/>
      <c r="E15" s="322"/>
      <c r="F15" s="322"/>
      <c r="G15" s="322"/>
      <c r="H15" s="322"/>
      <c r="I15" s="322"/>
      <c r="J15" s="322"/>
      <c r="K15" s="208"/>
      <c r="L15" s="209"/>
      <c r="M15" s="209"/>
      <c r="N15" s="209"/>
      <c r="O15" s="210"/>
    </row>
    <row r="16" spans="1:15" s="1" customFormat="1" ht="48.75" customHeight="1">
      <c r="A16" s="314" t="s">
        <v>7</v>
      </c>
      <c r="B16" s="346" t="s">
        <v>10</v>
      </c>
      <c r="C16" s="336" t="s">
        <v>7</v>
      </c>
      <c r="D16" s="355" t="s">
        <v>38</v>
      </c>
      <c r="E16" s="365"/>
      <c r="F16" s="29" t="s">
        <v>31</v>
      </c>
      <c r="G16" s="22" t="s">
        <v>8</v>
      </c>
      <c r="H16" s="157">
        <v>37.4</v>
      </c>
      <c r="I16" s="39">
        <v>37.4</v>
      </c>
      <c r="J16" s="39">
        <v>37.4</v>
      </c>
      <c r="K16" s="76" t="s">
        <v>48</v>
      </c>
      <c r="L16" s="138">
        <v>3</v>
      </c>
      <c r="M16" s="170">
        <v>6</v>
      </c>
      <c r="N16" s="132" t="s">
        <v>98</v>
      </c>
      <c r="O16" s="48"/>
    </row>
    <row r="17" spans="1:15" s="1" customFormat="1" ht="74.25" customHeight="1">
      <c r="A17" s="315"/>
      <c r="B17" s="347"/>
      <c r="C17" s="337"/>
      <c r="D17" s="356"/>
      <c r="E17" s="366"/>
      <c r="F17" s="53"/>
      <c r="G17" s="4"/>
      <c r="H17" s="153"/>
      <c r="I17" s="37"/>
      <c r="J17" s="37"/>
      <c r="K17" s="77" t="s">
        <v>52</v>
      </c>
      <c r="L17" s="169">
        <v>30000</v>
      </c>
      <c r="M17" s="171">
        <v>31000</v>
      </c>
      <c r="N17" s="130" t="s">
        <v>82</v>
      </c>
      <c r="O17" s="124"/>
    </row>
    <row r="18" spans="1:15" s="1" customFormat="1" ht="39.75" customHeight="1" thickBot="1">
      <c r="A18" s="316"/>
      <c r="B18" s="348"/>
      <c r="C18" s="338"/>
      <c r="D18" s="86"/>
      <c r="E18" s="367"/>
      <c r="F18" s="23"/>
      <c r="G18" s="156" t="s">
        <v>9</v>
      </c>
      <c r="H18" s="158">
        <f>SUM(H16:H17)</f>
        <v>37.4</v>
      </c>
      <c r="I18" s="158">
        <f>SUM(I16:I17)</f>
        <v>37.4</v>
      </c>
      <c r="J18" s="158">
        <f>SUM(J16:J17)</f>
        <v>37.4</v>
      </c>
      <c r="K18" s="78" t="s">
        <v>53</v>
      </c>
      <c r="L18" s="139">
        <v>4</v>
      </c>
      <c r="M18" s="172">
        <v>4</v>
      </c>
      <c r="N18" s="131" t="s">
        <v>88</v>
      </c>
      <c r="O18" s="51"/>
    </row>
    <row r="19" spans="1:15" ht="120" customHeight="1">
      <c r="A19" s="317" t="s">
        <v>7</v>
      </c>
      <c r="B19" s="357" t="s">
        <v>10</v>
      </c>
      <c r="C19" s="362" t="s">
        <v>10</v>
      </c>
      <c r="D19" s="306" t="s">
        <v>25</v>
      </c>
      <c r="E19" s="334"/>
      <c r="F19" s="30" t="s">
        <v>31</v>
      </c>
      <c r="G19" s="26" t="s">
        <v>8</v>
      </c>
      <c r="H19" s="159">
        <v>180</v>
      </c>
      <c r="I19" s="41">
        <v>180</v>
      </c>
      <c r="J19" s="41">
        <v>180</v>
      </c>
      <c r="K19" s="79" t="s">
        <v>91</v>
      </c>
      <c r="L19" s="94">
        <v>25000</v>
      </c>
      <c r="M19" s="173">
        <v>72841</v>
      </c>
      <c r="N19" s="80"/>
      <c r="O19" s="129" t="s">
        <v>101</v>
      </c>
    </row>
    <row r="20" spans="1:15" ht="26.25" customHeight="1" thickBot="1">
      <c r="A20" s="371"/>
      <c r="B20" s="358"/>
      <c r="C20" s="358"/>
      <c r="D20" s="307"/>
      <c r="E20" s="335"/>
      <c r="F20" s="31"/>
      <c r="G20" s="156" t="s">
        <v>9</v>
      </c>
      <c r="H20" s="158">
        <f>SUM(H19:H19)</f>
        <v>180</v>
      </c>
      <c r="I20" s="158">
        <f>SUM(I19:I19)</f>
        <v>180</v>
      </c>
      <c r="J20" s="158">
        <f>SUM(J19:J19)</f>
        <v>180</v>
      </c>
      <c r="K20" s="175" t="s">
        <v>92</v>
      </c>
      <c r="L20" s="135">
        <v>5</v>
      </c>
      <c r="M20" s="174">
        <v>5</v>
      </c>
      <c r="N20" s="137"/>
      <c r="O20" s="136"/>
    </row>
    <row r="21" spans="1:17" ht="15.75" customHeight="1">
      <c r="A21" s="314" t="s">
        <v>7</v>
      </c>
      <c r="B21" s="346" t="s">
        <v>10</v>
      </c>
      <c r="C21" s="362" t="s">
        <v>12</v>
      </c>
      <c r="D21" s="332" t="s">
        <v>14</v>
      </c>
      <c r="E21" s="363"/>
      <c r="F21" s="301" t="s">
        <v>31</v>
      </c>
      <c r="G21" s="10" t="s">
        <v>8</v>
      </c>
      <c r="H21" s="160">
        <v>42</v>
      </c>
      <c r="I21" s="39">
        <v>42</v>
      </c>
      <c r="J21" s="39">
        <v>42</v>
      </c>
      <c r="K21" s="296" t="s">
        <v>54</v>
      </c>
      <c r="L21" s="192">
        <v>12</v>
      </c>
      <c r="M21" s="187">
        <v>12</v>
      </c>
      <c r="N21" s="212"/>
      <c r="O21" s="214"/>
      <c r="Q21" s="85"/>
    </row>
    <row r="22" spans="1:15" ht="15.75" customHeight="1" thickBot="1">
      <c r="A22" s="316"/>
      <c r="B22" s="348"/>
      <c r="C22" s="358"/>
      <c r="D22" s="333"/>
      <c r="E22" s="364"/>
      <c r="F22" s="302"/>
      <c r="G22" s="162" t="s">
        <v>9</v>
      </c>
      <c r="H22" s="161">
        <f>H21</f>
        <v>42</v>
      </c>
      <c r="I22" s="163">
        <f>I21</f>
        <v>42</v>
      </c>
      <c r="J22" s="163">
        <f>J21</f>
        <v>42</v>
      </c>
      <c r="K22" s="297"/>
      <c r="L22" s="186"/>
      <c r="M22" s="188"/>
      <c r="N22" s="213"/>
      <c r="O22" s="215"/>
    </row>
    <row r="23" spans="1:15" s="1" customFormat="1" ht="15.75" customHeight="1" thickBot="1">
      <c r="A23" s="8" t="s">
        <v>7</v>
      </c>
      <c r="B23" s="9" t="s">
        <v>12</v>
      </c>
      <c r="C23" s="278" t="s">
        <v>13</v>
      </c>
      <c r="D23" s="279"/>
      <c r="E23" s="279"/>
      <c r="F23" s="279"/>
      <c r="G23" s="279"/>
      <c r="H23" s="25">
        <f>SUM(H18,H20,H22)</f>
        <v>259.4</v>
      </c>
      <c r="I23" s="81">
        <f>SUM(I18,I20,I22)</f>
        <v>259.4</v>
      </c>
      <c r="J23" s="81">
        <f>SUM(J18,J20,J22)</f>
        <v>259.4</v>
      </c>
      <c r="K23" s="54"/>
      <c r="L23" s="95"/>
      <c r="M23" s="55"/>
      <c r="N23" s="55"/>
      <c r="O23" s="56"/>
    </row>
    <row r="24" spans="1:15" ht="15.75" customHeight="1" thickBot="1">
      <c r="A24" s="2" t="s">
        <v>7</v>
      </c>
      <c r="B24" s="339" t="s">
        <v>15</v>
      </c>
      <c r="C24" s="273"/>
      <c r="D24" s="273"/>
      <c r="E24" s="273"/>
      <c r="F24" s="273"/>
      <c r="G24" s="273"/>
      <c r="H24" s="117">
        <f>SUM(H14,H23)</f>
        <v>341</v>
      </c>
      <c r="I24" s="117">
        <f>SUM(I14,I23)</f>
        <v>341</v>
      </c>
      <c r="J24" s="117">
        <f>SUM(J14,J23)</f>
        <v>340.09999999999997</v>
      </c>
      <c r="K24" s="57" t="s">
        <v>42</v>
      </c>
      <c r="L24" s="96"/>
      <c r="M24" s="58"/>
      <c r="N24" s="58"/>
      <c r="O24" s="59"/>
    </row>
    <row r="25" spans="1:15" ht="29.25" customHeight="1" thickBot="1">
      <c r="A25" s="2" t="s">
        <v>10</v>
      </c>
      <c r="B25" s="280" t="s">
        <v>39</v>
      </c>
      <c r="C25" s="281"/>
      <c r="D25" s="281"/>
      <c r="E25" s="281"/>
      <c r="F25" s="281"/>
      <c r="G25" s="281"/>
      <c r="H25" s="282"/>
      <c r="I25" s="282"/>
      <c r="J25" s="282"/>
      <c r="K25" s="179" t="s">
        <v>83</v>
      </c>
      <c r="L25" s="180">
        <v>0</v>
      </c>
      <c r="M25" s="178">
        <v>0</v>
      </c>
      <c r="N25" s="116"/>
      <c r="O25" s="112"/>
    </row>
    <row r="26" spans="1:15" ht="15.75" customHeight="1" thickBot="1">
      <c r="A26" s="24" t="s">
        <v>10</v>
      </c>
      <c r="B26" s="35" t="s">
        <v>7</v>
      </c>
      <c r="C26" s="189" t="s">
        <v>34</v>
      </c>
      <c r="D26" s="190"/>
      <c r="E26" s="190"/>
      <c r="F26" s="190"/>
      <c r="G26" s="190"/>
      <c r="H26" s="190"/>
      <c r="I26" s="190"/>
      <c r="J26" s="190"/>
      <c r="K26" s="115"/>
      <c r="L26" s="113"/>
      <c r="M26" s="60"/>
      <c r="N26" s="60"/>
      <c r="O26" s="114"/>
    </row>
    <row r="27" spans="1:15" ht="15.75" customHeight="1">
      <c r="A27" s="314" t="s">
        <v>10</v>
      </c>
      <c r="B27" s="343" t="s">
        <v>7</v>
      </c>
      <c r="C27" s="336" t="s">
        <v>10</v>
      </c>
      <c r="D27" s="283" t="s">
        <v>41</v>
      </c>
      <c r="E27" s="20" t="s">
        <v>16</v>
      </c>
      <c r="F27" s="141" t="s">
        <v>31</v>
      </c>
      <c r="G27" s="21"/>
      <c r="H27" s="157"/>
      <c r="I27" s="39"/>
      <c r="J27" s="39"/>
      <c r="K27" s="84"/>
      <c r="L27" s="92"/>
      <c r="M27" s="82"/>
      <c r="N27" s="181"/>
      <c r="O27" s="182"/>
    </row>
    <row r="28" spans="1:15" ht="15.75" customHeight="1">
      <c r="A28" s="315"/>
      <c r="B28" s="344"/>
      <c r="C28" s="337"/>
      <c r="D28" s="284"/>
      <c r="E28" s="258" t="s">
        <v>29</v>
      </c>
      <c r="F28" s="32"/>
      <c r="G28" s="34" t="s">
        <v>36</v>
      </c>
      <c r="H28" s="154">
        <v>311</v>
      </c>
      <c r="I28" s="40">
        <v>218.3</v>
      </c>
      <c r="J28" s="40">
        <v>61.299</v>
      </c>
      <c r="K28" s="264" t="s">
        <v>55</v>
      </c>
      <c r="L28" s="298">
        <v>12</v>
      </c>
      <c r="M28" s="276">
        <v>12</v>
      </c>
      <c r="N28" s="255" t="s">
        <v>85</v>
      </c>
      <c r="O28" s="252" t="s">
        <v>84</v>
      </c>
    </row>
    <row r="29" spans="1:15" ht="15.75" customHeight="1">
      <c r="A29" s="315"/>
      <c r="B29" s="344"/>
      <c r="C29" s="337"/>
      <c r="D29" s="285"/>
      <c r="E29" s="259"/>
      <c r="F29" s="32"/>
      <c r="G29" s="13" t="s">
        <v>11</v>
      </c>
      <c r="H29" s="154">
        <v>348.8</v>
      </c>
      <c r="I29" s="40">
        <v>274</v>
      </c>
      <c r="J29" s="40">
        <v>0</v>
      </c>
      <c r="K29" s="265"/>
      <c r="L29" s="299"/>
      <c r="M29" s="277"/>
      <c r="N29" s="256"/>
      <c r="O29" s="253"/>
    </row>
    <row r="30" spans="1:15" ht="31.5" customHeight="1" thickBot="1">
      <c r="A30" s="316"/>
      <c r="B30" s="345"/>
      <c r="C30" s="338"/>
      <c r="D30" s="286"/>
      <c r="E30" s="260"/>
      <c r="F30" s="33"/>
      <c r="G30" s="165" t="s">
        <v>9</v>
      </c>
      <c r="H30" s="164">
        <f>SUM(H27:H29)</f>
        <v>659.8</v>
      </c>
      <c r="I30" s="164">
        <f>SUM(I27:I29)</f>
        <v>492.3</v>
      </c>
      <c r="J30" s="164">
        <f>SUM(J27:J29)</f>
        <v>61.299</v>
      </c>
      <c r="K30" s="266"/>
      <c r="L30" s="300"/>
      <c r="M30" s="188"/>
      <c r="N30" s="257"/>
      <c r="O30" s="254"/>
    </row>
    <row r="31" spans="1:15" s="19" customFormat="1" ht="15.75" customHeight="1">
      <c r="A31" s="314" t="s">
        <v>10</v>
      </c>
      <c r="B31" s="340" t="s">
        <v>7</v>
      </c>
      <c r="C31" s="267" t="s">
        <v>12</v>
      </c>
      <c r="D31" s="359" t="s">
        <v>40</v>
      </c>
      <c r="E31" s="18" t="s">
        <v>16</v>
      </c>
      <c r="F31" s="329" t="s">
        <v>31</v>
      </c>
      <c r="G31" s="4" t="s">
        <v>36</v>
      </c>
      <c r="H31" s="157">
        <v>838.2</v>
      </c>
      <c r="I31" s="39">
        <v>838.2</v>
      </c>
      <c r="J31" s="39">
        <v>535.1</v>
      </c>
      <c r="K31" s="83" t="s">
        <v>56</v>
      </c>
      <c r="L31" s="92">
        <v>5</v>
      </c>
      <c r="M31" s="118">
        <v>5</v>
      </c>
      <c r="N31" s="88"/>
      <c r="O31" s="270" t="s">
        <v>102</v>
      </c>
    </row>
    <row r="32" spans="1:15" s="19" customFormat="1" ht="15" customHeight="1">
      <c r="A32" s="315"/>
      <c r="B32" s="341"/>
      <c r="C32" s="268"/>
      <c r="D32" s="360"/>
      <c r="E32" s="261" t="s">
        <v>28</v>
      </c>
      <c r="F32" s="330"/>
      <c r="G32" s="4" t="s">
        <v>11</v>
      </c>
      <c r="H32" s="154">
        <v>698.3</v>
      </c>
      <c r="I32" s="40">
        <v>698.3</v>
      </c>
      <c r="J32" s="40">
        <v>208.3</v>
      </c>
      <c r="K32" s="74" t="s">
        <v>57</v>
      </c>
      <c r="L32" s="97">
        <v>2</v>
      </c>
      <c r="M32" s="118">
        <v>1</v>
      </c>
      <c r="N32" s="89"/>
      <c r="O32" s="253"/>
    </row>
    <row r="33" spans="1:15" s="19" customFormat="1" ht="18" customHeight="1">
      <c r="A33" s="315"/>
      <c r="B33" s="341"/>
      <c r="C33" s="268"/>
      <c r="D33" s="360"/>
      <c r="E33" s="262"/>
      <c r="F33" s="330"/>
      <c r="G33" s="4"/>
      <c r="H33" s="154"/>
      <c r="I33" s="40"/>
      <c r="J33" s="40"/>
      <c r="K33" s="74" t="s">
        <v>58</v>
      </c>
      <c r="L33" s="97">
        <v>1</v>
      </c>
      <c r="M33" s="118">
        <v>1</v>
      </c>
      <c r="N33" s="89"/>
      <c r="O33" s="253"/>
    </row>
    <row r="34" spans="1:15" s="19" customFormat="1" ht="25.5" customHeight="1">
      <c r="A34" s="315"/>
      <c r="B34" s="341"/>
      <c r="C34" s="268"/>
      <c r="D34" s="360"/>
      <c r="E34" s="262"/>
      <c r="F34" s="330"/>
      <c r="G34" s="4"/>
      <c r="H34" s="154"/>
      <c r="I34" s="40"/>
      <c r="J34" s="40"/>
      <c r="K34" s="75" t="s">
        <v>66</v>
      </c>
      <c r="L34" s="97">
        <v>1</v>
      </c>
      <c r="M34" s="118">
        <v>0</v>
      </c>
      <c r="N34" s="89"/>
      <c r="O34" s="253"/>
    </row>
    <row r="35" spans="1:15" s="19" customFormat="1" ht="26.25" customHeight="1" thickBot="1">
      <c r="A35" s="316"/>
      <c r="B35" s="342"/>
      <c r="C35" s="269"/>
      <c r="D35" s="361"/>
      <c r="E35" s="263"/>
      <c r="F35" s="331"/>
      <c r="G35" s="166" t="s">
        <v>9</v>
      </c>
      <c r="H35" s="164">
        <f>SUM(H31:H34)</f>
        <v>1536.5</v>
      </c>
      <c r="I35" s="158">
        <f>SUM(I31:I34)</f>
        <v>1536.5</v>
      </c>
      <c r="J35" s="158">
        <f>SUM(J31:J34)</f>
        <v>743.4000000000001</v>
      </c>
      <c r="K35" s="74" t="s">
        <v>59</v>
      </c>
      <c r="L35" s="93">
        <v>40</v>
      </c>
      <c r="M35" s="118">
        <v>28</v>
      </c>
      <c r="N35" s="90"/>
      <c r="O35" s="254"/>
    </row>
    <row r="36" spans="1:15" ht="15.75" customHeight="1" thickBot="1">
      <c r="A36" s="2" t="s">
        <v>10</v>
      </c>
      <c r="B36" s="105" t="s">
        <v>7</v>
      </c>
      <c r="C36" s="274" t="s">
        <v>13</v>
      </c>
      <c r="D36" s="275"/>
      <c r="E36" s="275"/>
      <c r="F36" s="275"/>
      <c r="G36" s="275"/>
      <c r="H36" s="100">
        <f>H35+H30</f>
        <v>2196.3</v>
      </c>
      <c r="I36" s="101">
        <f>I35+I30</f>
        <v>2028.8</v>
      </c>
      <c r="J36" s="101">
        <f>J35+J30</f>
        <v>804.6990000000001</v>
      </c>
      <c r="K36" s="54" t="s">
        <v>42</v>
      </c>
      <c r="L36" s="95"/>
      <c r="M36" s="55"/>
      <c r="N36" s="55" t="s">
        <v>42</v>
      </c>
      <c r="O36" s="56"/>
    </row>
    <row r="37" spans="1:15" ht="15.75" customHeight="1" thickBot="1">
      <c r="A37" s="2" t="s">
        <v>10</v>
      </c>
      <c r="B37" s="272" t="s">
        <v>15</v>
      </c>
      <c r="C37" s="273"/>
      <c r="D37" s="273"/>
      <c r="E37" s="273"/>
      <c r="F37" s="273"/>
      <c r="G37" s="273"/>
      <c r="H37" s="104">
        <f>H36</f>
        <v>2196.3</v>
      </c>
      <c r="I37" s="104">
        <f>I36</f>
        <v>2028.8</v>
      </c>
      <c r="J37" s="104">
        <f>J36</f>
        <v>804.6990000000001</v>
      </c>
      <c r="K37" s="57"/>
      <c r="L37" s="96"/>
      <c r="M37" s="58"/>
      <c r="N37" s="58" t="s">
        <v>42</v>
      </c>
      <c r="O37" s="59"/>
    </row>
    <row r="38" spans="1:15" ht="15.75" customHeight="1" thickBot="1">
      <c r="A38" s="106" t="s">
        <v>10</v>
      </c>
      <c r="B38" s="14"/>
      <c r="C38" s="14"/>
      <c r="D38" s="14"/>
      <c r="E38" s="271" t="s">
        <v>17</v>
      </c>
      <c r="F38" s="271"/>
      <c r="G38" s="271"/>
      <c r="H38" s="102">
        <f>SUM(H24,H37)</f>
        <v>2537.3</v>
      </c>
      <c r="I38" s="103">
        <f>SUM(I24,I37)</f>
        <v>2369.8</v>
      </c>
      <c r="J38" s="103">
        <f>SUM(J24,J37)</f>
        <v>1144.799</v>
      </c>
      <c r="K38" s="61"/>
      <c r="L38" s="98"/>
      <c r="M38" s="62"/>
      <c r="N38" s="62"/>
      <c r="O38" s="63"/>
    </row>
    <row r="39" spans="1:16" s="1" customFormat="1" ht="15.75" customHeight="1">
      <c r="A39" s="242" t="s">
        <v>67</v>
      </c>
      <c r="B39" s="242"/>
      <c r="C39" s="242"/>
      <c r="D39" s="242"/>
      <c r="E39" s="242"/>
      <c r="F39" s="242"/>
      <c r="G39" s="242"/>
      <c r="H39" s="242"/>
      <c r="I39" s="242"/>
      <c r="J39" s="27"/>
      <c r="K39" s="42"/>
      <c r="L39" s="91"/>
      <c r="M39" s="42"/>
      <c r="N39" s="42"/>
      <c r="O39" s="42"/>
      <c r="P39" s="42"/>
    </row>
    <row r="40" spans="1:16" s="1" customFormat="1" ht="15.75" customHeight="1">
      <c r="A40" s="243" t="s">
        <v>68</v>
      </c>
      <c r="B40" s="243"/>
      <c r="C40" s="243"/>
      <c r="D40" s="243"/>
      <c r="E40" s="243"/>
      <c r="F40" s="243"/>
      <c r="G40" s="243"/>
      <c r="H40" s="243"/>
      <c r="I40" s="243"/>
      <c r="J40" s="27"/>
      <c r="K40" s="42"/>
      <c r="L40" s="91"/>
      <c r="M40" s="42"/>
      <c r="N40" s="42"/>
      <c r="O40" s="42"/>
      <c r="P40" s="42"/>
    </row>
    <row r="41" spans="1:16" s="1" customFormat="1" ht="15.75" customHeight="1">
      <c r="A41" s="36"/>
      <c r="B41" s="36"/>
      <c r="C41" s="36"/>
      <c r="D41" s="36"/>
      <c r="E41" s="36"/>
      <c r="F41" s="36"/>
      <c r="G41" s="36"/>
      <c r="H41" s="27"/>
      <c r="I41" s="42"/>
      <c r="J41" s="42"/>
      <c r="K41" s="42"/>
      <c r="L41" s="91"/>
      <c r="M41" s="42"/>
      <c r="N41" s="42"/>
      <c r="O41" s="42"/>
      <c r="P41" s="42"/>
    </row>
    <row r="42" spans="1:16" s="16" customFormat="1" ht="15.75" customHeight="1" thickBot="1">
      <c r="A42" s="15"/>
      <c r="B42" s="87"/>
      <c r="C42" s="244" t="s">
        <v>18</v>
      </c>
      <c r="D42" s="244"/>
      <c r="E42" s="244"/>
      <c r="F42" s="244"/>
      <c r="G42" s="244"/>
      <c r="H42" s="244"/>
      <c r="I42" s="244"/>
      <c r="J42" s="244"/>
      <c r="K42" s="42"/>
      <c r="L42" s="91"/>
      <c r="M42" s="42"/>
      <c r="N42" s="42"/>
      <c r="O42" s="42"/>
      <c r="P42" s="42"/>
    </row>
    <row r="43" spans="1:16" s="1" customFormat="1" ht="33" customHeight="1">
      <c r="A43" s="17"/>
      <c r="B43" s="17"/>
      <c r="C43" s="349" t="s">
        <v>19</v>
      </c>
      <c r="D43" s="350"/>
      <c r="E43" s="350"/>
      <c r="F43" s="350"/>
      <c r="G43" s="351"/>
      <c r="H43" s="237" t="s">
        <v>61</v>
      </c>
      <c r="I43" s="237" t="s">
        <v>62</v>
      </c>
      <c r="J43" s="245" t="s">
        <v>63</v>
      </c>
      <c r="K43" s="42"/>
      <c r="L43" s="91" t="s">
        <v>42</v>
      </c>
      <c r="M43" s="42"/>
      <c r="N43" s="42"/>
      <c r="O43" s="42"/>
      <c r="P43" s="42"/>
    </row>
    <row r="44" spans="1:16" s="1" customFormat="1" ht="27" customHeight="1" thickBot="1">
      <c r="A44" s="17"/>
      <c r="B44" s="17"/>
      <c r="C44" s="352"/>
      <c r="D44" s="353"/>
      <c r="E44" s="353"/>
      <c r="F44" s="353"/>
      <c r="G44" s="354"/>
      <c r="H44" s="238"/>
      <c r="I44" s="238"/>
      <c r="J44" s="238"/>
      <c r="K44" s="42"/>
      <c r="L44" s="91"/>
      <c r="M44" s="42"/>
      <c r="N44" s="42"/>
      <c r="O44" s="42"/>
      <c r="P44" s="42"/>
    </row>
    <row r="45" spans="1:16" s="1" customFormat="1" ht="13.5" customHeight="1" thickBot="1">
      <c r="A45" s="17"/>
      <c r="B45" s="17"/>
      <c r="C45" s="246" t="s">
        <v>20</v>
      </c>
      <c r="D45" s="247"/>
      <c r="E45" s="247"/>
      <c r="F45" s="247"/>
      <c r="G45" s="248"/>
      <c r="H45" s="66">
        <f>SUM(H46:H47)</f>
        <v>1490.2</v>
      </c>
      <c r="I45" s="66">
        <f>SUM(I46:I47)</f>
        <v>1397.5</v>
      </c>
      <c r="J45" s="107">
        <f>SUM(J46:J47)</f>
        <v>936.499</v>
      </c>
      <c r="K45" s="42"/>
      <c r="L45" s="91"/>
      <c r="M45" s="42"/>
      <c r="N45" s="42"/>
      <c r="O45" s="42"/>
      <c r="P45" s="42"/>
    </row>
    <row r="46" spans="1:16" s="1" customFormat="1" ht="13.5" customHeight="1">
      <c r="A46" s="17"/>
      <c r="B46" s="17"/>
      <c r="C46" s="249" t="s">
        <v>21</v>
      </c>
      <c r="D46" s="250"/>
      <c r="E46" s="250"/>
      <c r="F46" s="250"/>
      <c r="G46" s="251"/>
      <c r="H46" s="64">
        <f>SUMIF(G7:G38,"SB",H7:H38)</f>
        <v>341</v>
      </c>
      <c r="I46" s="67">
        <f>SUMIF(G8:G34,G8,I8:I34)</f>
        <v>341</v>
      </c>
      <c r="J46" s="108">
        <f>SUMIF(G7:G38,"SB",J7:J38)</f>
        <v>340.1</v>
      </c>
      <c r="K46" s="42"/>
      <c r="L46" s="91"/>
      <c r="M46" s="42"/>
      <c r="N46" s="42"/>
      <c r="O46" s="42"/>
      <c r="P46" s="42"/>
    </row>
    <row r="47" spans="1:16" s="1" customFormat="1" ht="13.5" customHeight="1" thickBot="1">
      <c r="A47" s="17"/>
      <c r="B47" s="17"/>
      <c r="C47" s="326" t="s">
        <v>37</v>
      </c>
      <c r="D47" s="327"/>
      <c r="E47" s="327"/>
      <c r="F47" s="327"/>
      <c r="G47" s="328"/>
      <c r="H47" s="64">
        <f>SUMIF(G7:G38,"SB(P)",H7:H38)</f>
        <v>1149.2</v>
      </c>
      <c r="I47" s="64">
        <f>SUMIF(G8:G34,G28,I8:I34)</f>
        <v>1056.5</v>
      </c>
      <c r="J47" s="109">
        <f>SUMIF(G7:G38,"SB(P)",J7:J38)</f>
        <v>596.399</v>
      </c>
      <c r="K47" s="42"/>
      <c r="L47" s="91"/>
      <c r="M47" s="42"/>
      <c r="N47" s="42"/>
      <c r="O47" s="42"/>
      <c r="P47" s="42"/>
    </row>
    <row r="48" spans="1:16" s="1" customFormat="1" ht="13.5" customHeight="1" thickBot="1">
      <c r="A48" s="17"/>
      <c r="B48" s="17"/>
      <c r="C48" s="246" t="s">
        <v>22</v>
      </c>
      <c r="D48" s="247"/>
      <c r="E48" s="247"/>
      <c r="F48" s="247"/>
      <c r="G48" s="248"/>
      <c r="H48" s="66">
        <f>SUM(H49:H49)</f>
        <v>1047.1</v>
      </c>
      <c r="I48" s="66">
        <f>SUM(I49:I49)</f>
        <v>972.3</v>
      </c>
      <c r="J48" s="107">
        <f>SUM(J49:J49)</f>
        <v>208.3</v>
      </c>
      <c r="K48" s="42"/>
      <c r="L48" s="91"/>
      <c r="M48" s="42"/>
      <c r="N48" s="42"/>
      <c r="O48" s="42"/>
      <c r="P48" s="42"/>
    </row>
    <row r="49" spans="1:16" s="1" customFormat="1" ht="15" customHeight="1" thickBot="1">
      <c r="A49" s="17"/>
      <c r="B49" s="17"/>
      <c r="C49" s="239" t="s">
        <v>23</v>
      </c>
      <c r="D49" s="240"/>
      <c r="E49" s="240"/>
      <c r="F49" s="240"/>
      <c r="G49" s="241"/>
      <c r="H49" s="65">
        <f>SUMIF(G7:G38,"ES",H7:H38)</f>
        <v>1047.1</v>
      </c>
      <c r="I49" s="65">
        <f>SUMIF(G8:G34,"es",I8:I34)</f>
        <v>972.3</v>
      </c>
      <c r="J49" s="110">
        <f>SUMIF(G7:G38,"ES",J7:J38)</f>
        <v>208.3</v>
      </c>
      <c r="K49" s="42"/>
      <c r="L49" s="91"/>
      <c r="M49" s="42"/>
      <c r="N49" s="42"/>
      <c r="O49" s="42"/>
      <c r="P49" s="42"/>
    </row>
    <row r="50" spans="1:16" s="1" customFormat="1" ht="14.25" customHeight="1" thickBot="1">
      <c r="A50" s="17"/>
      <c r="B50" s="17"/>
      <c r="C50" s="323" t="s">
        <v>24</v>
      </c>
      <c r="D50" s="324"/>
      <c r="E50" s="324"/>
      <c r="F50" s="324"/>
      <c r="G50" s="325"/>
      <c r="H50" s="68">
        <f>SUM(H45,H48)</f>
        <v>2537.3</v>
      </c>
      <c r="I50" s="68">
        <f>SUM(I45,I48)</f>
        <v>2369.8</v>
      </c>
      <c r="J50" s="111">
        <f>SUM(J45,J48)</f>
        <v>1144.799</v>
      </c>
      <c r="K50" s="42"/>
      <c r="L50" s="91"/>
      <c r="M50" s="42"/>
      <c r="N50" s="42"/>
      <c r="O50" s="42"/>
      <c r="P50" s="42"/>
    </row>
    <row r="54" spans="14:15" ht="12.75">
      <c r="N54" s="45"/>
      <c r="O54" s="49"/>
    </row>
    <row r="55" ht="12.75">
      <c r="N55" s="46"/>
    </row>
  </sheetData>
  <sheetProtection/>
  <mergeCells count="89">
    <mergeCell ref="B16:B18"/>
    <mergeCell ref="A31:A35"/>
    <mergeCell ref="C27:C30"/>
    <mergeCell ref="A19:A20"/>
    <mergeCell ref="A27:A30"/>
    <mergeCell ref="C19:C20"/>
    <mergeCell ref="C43:G44"/>
    <mergeCell ref="D16:D17"/>
    <mergeCell ref="A21:A22"/>
    <mergeCell ref="B21:B22"/>
    <mergeCell ref="B19:B20"/>
    <mergeCell ref="D31:D35"/>
    <mergeCell ref="C21:C22"/>
    <mergeCell ref="E21:E22"/>
    <mergeCell ref="C16:C18"/>
    <mergeCell ref="E16:E18"/>
    <mergeCell ref="A16:A18"/>
    <mergeCell ref="C14:G14"/>
    <mergeCell ref="C15:J15"/>
    <mergeCell ref="C50:G50"/>
    <mergeCell ref="C47:G47"/>
    <mergeCell ref="F31:F35"/>
    <mergeCell ref="D21:D22"/>
    <mergeCell ref="E19:E20"/>
    <mergeCell ref="B24:G24"/>
    <mergeCell ref="B31:B35"/>
    <mergeCell ref="A2:A4"/>
    <mergeCell ref="B2:B4"/>
    <mergeCell ref="C2:C4"/>
    <mergeCell ref="A8:A13"/>
    <mergeCell ref="A5:A6"/>
    <mergeCell ref="C8:C13"/>
    <mergeCell ref="B8:B13"/>
    <mergeCell ref="K21:K22"/>
    <mergeCell ref="L28:L30"/>
    <mergeCell ref="F21:F22"/>
    <mergeCell ref="D2:D4"/>
    <mergeCell ref="D19:D20"/>
    <mergeCell ref="E8:E13"/>
    <mergeCell ref="C23:G23"/>
    <mergeCell ref="C26:J26"/>
    <mergeCell ref="B25:J25"/>
    <mergeCell ref="D27:D30"/>
    <mergeCell ref="B27:B30"/>
    <mergeCell ref="C31:C35"/>
    <mergeCell ref="O31:O35"/>
    <mergeCell ref="E38:G38"/>
    <mergeCell ref="B37:G37"/>
    <mergeCell ref="C36:G36"/>
    <mergeCell ref="O28:O30"/>
    <mergeCell ref="N28:N30"/>
    <mergeCell ref="E28:E30"/>
    <mergeCell ref="E32:E35"/>
    <mergeCell ref="K28:K30"/>
    <mergeCell ref="M28:M30"/>
    <mergeCell ref="C49:G49"/>
    <mergeCell ref="A39:I39"/>
    <mergeCell ref="A40:I40"/>
    <mergeCell ref="C42:J42"/>
    <mergeCell ref="H43:H44"/>
    <mergeCell ref="I43:I44"/>
    <mergeCell ref="J43:J44"/>
    <mergeCell ref="C48:G48"/>
    <mergeCell ref="C45:G45"/>
    <mergeCell ref="C46:G46"/>
    <mergeCell ref="K15:O15"/>
    <mergeCell ref="A1:O1"/>
    <mergeCell ref="H2:J2"/>
    <mergeCell ref="K2:M2"/>
    <mergeCell ref="K3:K4"/>
    <mergeCell ref="L3:L4"/>
    <mergeCell ref="N2:N4"/>
    <mergeCell ref="O2:O4"/>
    <mergeCell ref="J3:J4"/>
    <mergeCell ref="E2:E4"/>
    <mergeCell ref="L21:L22"/>
    <mergeCell ref="M21:M22"/>
    <mergeCell ref="N21:N22"/>
    <mergeCell ref="O21:O22"/>
    <mergeCell ref="M3:M4"/>
    <mergeCell ref="D8:D13"/>
    <mergeCell ref="K14:O14"/>
    <mergeCell ref="B5:J6"/>
    <mergeCell ref="C7:O7"/>
    <mergeCell ref="I3:I4"/>
    <mergeCell ref="H3:H4"/>
    <mergeCell ref="F2:F4"/>
    <mergeCell ref="F8:F13"/>
    <mergeCell ref="G2:G4"/>
  </mergeCells>
  <printOptions horizontalCentered="1"/>
  <pageMargins left="0" right="0" top="0" bottom="0" header="0" footer="0"/>
  <pageSetup horizontalDpi="600" verticalDpi="600" orientation="landscape" paperSize="9" scale="88" r:id="rId1"/>
  <rowBreaks count="2" manualBreakCount="2">
    <brk id="15" max="14" man="1"/>
    <brk id="3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V.Palaimiene</cp:lastModifiedBy>
  <cp:lastPrinted>2013-03-20T15:29:20Z</cp:lastPrinted>
  <dcterms:created xsi:type="dcterms:W3CDTF">2009-02-17T08:04:07Z</dcterms:created>
  <dcterms:modified xsi:type="dcterms:W3CDTF">2013-03-21T08:04:58Z</dcterms:modified>
  <cp:category/>
  <cp:version/>
  <cp:contentType/>
  <cp:contentStatus/>
</cp:coreProperties>
</file>