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2385" windowWidth="19200" windowHeight="10800" tabRatio="756"/>
  </bookViews>
  <sheets>
    <sheet name="Ataskaita" sheetId="20" r:id="rId1"/>
    <sheet name="Priemonių suvestinė" sheetId="10" r:id="rId2"/>
    <sheet name="KMSA išlaikymas" sheetId="19" state="hidden" r:id="rId3"/>
  </sheets>
  <definedNames>
    <definedName name="_xlnm._FilterDatabase" localSheetId="1" hidden="1">'Priemonių suvestinė'!$A$5:$J$143</definedName>
    <definedName name="_xlnm.Print_Area" localSheetId="1">'Priemonių suvestinė'!$A$1:$O$157</definedName>
    <definedName name="_xlnm.Print_Titles" localSheetId="1">'Priemonių suvestinė'!$3:$5</definedName>
  </definedNames>
  <calcPr calcId="145621"/>
</workbook>
</file>

<file path=xl/calcChain.xml><?xml version="1.0" encoding="utf-8"?>
<calcChain xmlns="http://schemas.openxmlformats.org/spreadsheetml/2006/main">
  <c r="H112" i="10" l="1"/>
  <c r="J126" i="10" l="1"/>
  <c r="J14" i="10" l="1"/>
  <c r="J13" i="10"/>
  <c r="J12" i="10"/>
  <c r="J84" i="10"/>
  <c r="I84" i="10"/>
  <c r="H84" i="10"/>
  <c r="J68" i="10"/>
  <c r="I68" i="10"/>
  <c r="H68" i="10"/>
  <c r="J149" i="10"/>
  <c r="J95" i="10"/>
  <c r="I13" i="10"/>
  <c r="I12" i="10"/>
  <c r="H12" i="10"/>
  <c r="I112" i="10" l="1"/>
  <c r="I113" i="10" s="1"/>
  <c r="J112" i="10"/>
  <c r="J113" i="10" s="1"/>
  <c r="I86" i="10"/>
  <c r="J86" i="10"/>
  <c r="I85" i="10"/>
  <c r="I87" i="10" s="1"/>
  <c r="J85" i="10"/>
  <c r="J87" i="10" s="1"/>
  <c r="I37" i="10"/>
  <c r="J37" i="10"/>
  <c r="I15" i="10"/>
  <c r="J15" i="10"/>
  <c r="J69" i="10"/>
  <c r="J54" i="10"/>
  <c r="I156" i="10"/>
  <c r="H156" i="10"/>
  <c r="I155" i="10"/>
  <c r="H155" i="10"/>
  <c r="I154" i="10"/>
  <c r="H154" i="10"/>
  <c r="I152" i="10"/>
  <c r="H152" i="10"/>
  <c r="I151" i="10"/>
  <c r="H151" i="10"/>
  <c r="I150" i="10"/>
  <c r="I149" i="10"/>
  <c r="H149" i="10"/>
  <c r="I140" i="10"/>
  <c r="H140" i="10"/>
  <c r="I137" i="10"/>
  <c r="H137" i="10"/>
  <c r="I132" i="10"/>
  <c r="H132" i="10"/>
  <c r="I129" i="10"/>
  <c r="H129" i="10"/>
  <c r="I126" i="10"/>
  <c r="H126" i="10"/>
  <c r="I123" i="10"/>
  <c r="H123" i="10"/>
  <c r="I121" i="10"/>
  <c r="H121" i="10"/>
  <c r="I115" i="10"/>
  <c r="H115" i="10"/>
  <c r="H113" i="10"/>
  <c r="I109" i="10"/>
  <c r="H109" i="10"/>
  <c r="I107" i="10"/>
  <c r="H107" i="10"/>
  <c r="I105" i="10"/>
  <c r="H105" i="10"/>
  <c r="I103" i="10"/>
  <c r="H103" i="10"/>
  <c r="I101" i="10"/>
  <c r="H101" i="10"/>
  <c r="I99" i="10"/>
  <c r="H99" i="10"/>
  <c r="I95" i="10"/>
  <c r="H95" i="10"/>
  <c r="I92" i="10"/>
  <c r="H92" i="10"/>
  <c r="I90" i="10"/>
  <c r="H90" i="10"/>
  <c r="H86" i="10"/>
  <c r="H85" i="10"/>
  <c r="H87" i="10"/>
  <c r="I83" i="10"/>
  <c r="H83" i="10"/>
  <c r="I81" i="10"/>
  <c r="H81" i="10"/>
  <c r="I79" i="10"/>
  <c r="H79" i="10"/>
  <c r="I77" i="10"/>
  <c r="H77" i="10"/>
  <c r="I75" i="10"/>
  <c r="H75" i="10"/>
  <c r="I73" i="10"/>
  <c r="H73" i="10"/>
  <c r="I71" i="10"/>
  <c r="H71" i="10"/>
  <c r="I69" i="10"/>
  <c r="H69" i="10"/>
  <c r="I67" i="10"/>
  <c r="H67" i="10"/>
  <c r="I65" i="10"/>
  <c r="H65" i="10"/>
  <c r="I62" i="10"/>
  <c r="H62" i="10"/>
  <c r="I60" i="10"/>
  <c r="H60" i="10"/>
  <c r="I58" i="10"/>
  <c r="H58" i="10"/>
  <c r="I56" i="10"/>
  <c r="H56" i="10"/>
  <c r="I54" i="10"/>
  <c r="H54" i="10"/>
  <c r="I43" i="10"/>
  <c r="H43" i="10"/>
  <c r="I41" i="10"/>
  <c r="H41" i="10"/>
  <c r="I39" i="10"/>
  <c r="H39" i="10"/>
  <c r="H37" i="10"/>
  <c r="H153" i="10" l="1"/>
  <c r="I153" i="10"/>
  <c r="I133" i="10"/>
  <c r="I141" i="10"/>
  <c r="H141" i="10"/>
  <c r="I110" i="10"/>
  <c r="I142" i="10" s="1"/>
  <c r="I143" i="10" s="1"/>
  <c r="I148" i="10"/>
  <c r="I157" i="10" s="1"/>
  <c r="H150" i="10"/>
  <c r="H148" i="10" s="1"/>
  <c r="H157" i="10" s="1"/>
  <c r="H133" i="10"/>
  <c r="H15" i="10"/>
  <c r="H110" i="10" s="1"/>
  <c r="H142" i="10" l="1"/>
  <c r="H143" i="10" s="1"/>
  <c r="J156" i="10"/>
  <c r="J155" i="10"/>
  <c r="J154" i="10"/>
  <c r="J152" i="10"/>
  <c r="J151" i="10"/>
  <c r="J150" i="10"/>
  <c r="J140" i="10"/>
  <c r="J137" i="10"/>
  <c r="J132" i="10"/>
  <c r="J129" i="10"/>
  <c r="J123" i="10"/>
  <c r="J121" i="10"/>
  <c r="J115" i="10"/>
  <c r="J109" i="10"/>
  <c r="J107" i="10"/>
  <c r="J105" i="10"/>
  <c r="J101" i="10"/>
  <c r="J99" i="10"/>
  <c r="J92" i="10"/>
  <c r="J90" i="10"/>
  <c r="J83" i="10"/>
  <c r="J81" i="10"/>
  <c r="J79" i="10"/>
  <c r="J77" i="10"/>
  <c r="J75" i="10"/>
  <c r="J73" i="10"/>
  <c r="J71" i="10"/>
  <c r="J67" i="10"/>
  <c r="J65" i="10"/>
  <c r="J62" i="10"/>
  <c r="J60" i="10"/>
  <c r="J58" i="10"/>
  <c r="J56" i="10"/>
  <c r="J43" i="10"/>
  <c r="J41" i="10"/>
  <c r="J39" i="10"/>
  <c r="I28" i="19"/>
  <c r="M28" i="19"/>
  <c r="I29" i="19"/>
  <c r="J29" i="19"/>
  <c r="N29" i="19"/>
  <c r="M29" i="19" s="1"/>
  <c r="I30" i="19"/>
  <c r="M30" i="19"/>
  <c r="I31" i="19"/>
  <c r="J31" i="19"/>
  <c r="N31" i="19"/>
  <c r="M31" i="19" s="1"/>
  <c r="J32" i="19"/>
  <c r="K32" i="19"/>
  <c r="L32" i="19"/>
  <c r="I32" i="19" s="1"/>
  <c r="O32" i="19"/>
  <c r="P32" i="19"/>
  <c r="I34" i="19"/>
  <c r="J34" i="19"/>
  <c r="I35" i="19"/>
  <c r="J35" i="19"/>
  <c r="L35" i="19"/>
  <c r="L36" i="19" s="1"/>
  <c r="M35" i="19"/>
  <c r="N35" i="19"/>
  <c r="N36" i="19"/>
  <c r="P35" i="19"/>
  <c r="J36" i="19"/>
  <c r="K36" i="19"/>
  <c r="O36" i="19"/>
  <c r="P36" i="19"/>
  <c r="I38" i="19"/>
  <c r="M38" i="19"/>
  <c r="J39" i="19"/>
  <c r="I39" i="19" s="1"/>
  <c r="L39" i="19"/>
  <c r="M39" i="19"/>
  <c r="N39" i="19"/>
  <c r="P39" i="19"/>
  <c r="I40" i="19"/>
  <c r="M40" i="19"/>
  <c r="M41" i="19" s="1"/>
  <c r="J41" i="19"/>
  <c r="L41" i="19"/>
  <c r="L42" i="19" s="1"/>
  <c r="N41" i="19"/>
  <c r="N42" i="19" s="1"/>
  <c r="P41" i="19"/>
  <c r="K42" i="19"/>
  <c r="O42" i="19"/>
  <c r="P42" i="19"/>
  <c r="M44" i="19"/>
  <c r="J141" i="19"/>
  <c r="K141" i="19"/>
  <c r="L141" i="19"/>
  <c r="N141" i="19"/>
  <c r="O141" i="19"/>
  <c r="O142" i="19" s="1"/>
  <c r="P141" i="19"/>
  <c r="K142" i="19"/>
  <c r="L142" i="19"/>
  <c r="P142" i="19"/>
  <c r="I36" i="19" l="1"/>
  <c r="I141" i="19"/>
  <c r="M141" i="19"/>
  <c r="J42" i="19"/>
  <c r="J142" i="19" s="1"/>
  <c r="I142" i="19" s="1"/>
  <c r="I41" i="19"/>
  <c r="M36" i="19"/>
  <c r="N32" i="19"/>
  <c r="M32" i="19" s="1"/>
  <c r="J110" i="10"/>
  <c r="J133" i="10"/>
  <c r="J141" i="10"/>
  <c r="J142" i="10" s="1"/>
  <c r="J143" i="10" s="1"/>
  <c r="J148" i="10"/>
  <c r="J153" i="10"/>
  <c r="M42" i="19"/>
  <c r="N142" i="19"/>
  <c r="M142" i="19" s="1"/>
  <c r="I42" i="19" l="1"/>
  <c r="J157" i="10"/>
</calcChain>
</file>

<file path=xl/sharedStrings.xml><?xml version="1.0" encoding="utf-8"?>
<sst xmlns="http://schemas.openxmlformats.org/spreadsheetml/2006/main" count="848" uniqueCount="339">
  <si>
    <t>Programos tikslo kodas</t>
  </si>
  <si>
    <t>Uždavinio kodas</t>
  </si>
  <si>
    <t>Priemonės kodas</t>
  </si>
  <si>
    <t>Priemonės požymis</t>
  </si>
  <si>
    <t>Asignavimų valdytojo kodas</t>
  </si>
  <si>
    <t>Finansavimo šaltinis</t>
  </si>
  <si>
    <t>Iš viso</t>
  </si>
  <si>
    <t>Išlaidoms</t>
  </si>
  <si>
    <t>01</t>
  </si>
  <si>
    <t>02</t>
  </si>
  <si>
    <t>03</t>
  </si>
  <si>
    <t>04</t>
  </si>
  <si>
    <t>SB</t>
  </si>
  <si>
    <t>PF</t>
  </si>
  <si>
    <t>ES</t>
  </si>
  <si>
    <t>Iš viso:</t>
  </si>
  <si>
    <t>Iš viso uždaviniui:</t>
  </si>
  <si>
    <t>Iš viso programai:</t>
  </si>
  <si>
    <t>Iš viso tikslui:</t>
  </si>
  <si>
    <t>Pavadinimas</t>
  </si>
  <si>
    <t>Iš jų darbo užmokesčiui</t>
  </si>
  <si>
    <t>Turtui įsigyti ir finansiniams įsipareigojimams vykdyti</t>
  </si>
  <si>
    <t>Paskolų grąžinimas ir palūkanų mokėjimas</t>
  </si>
  <si>
    <t>Projekto „Elektroninės demokratijos paslaugų piliečiams sukūrimas ir plėtra Klaipėdos regiono savivaldybių administracijose“ įgyvendinimas</t>
  </si>
  <si>
    <t>Projekto „Klaipėdos miesto savivaldybės administracijos darbo organizavimo gerinimas tobulinant organizacinę struktūrą, finansinių išteklių ir veiklos valdymo procesus“ įgyvendinimas</t>
  </si>
  <si>
    <t>Diegti Savivaldybės administracijoje modernias informacines sistemas  ir  plėsti  e. paslaugų spektrą</t>
  </si>
  <si>
    <t xml:space="preserve">Projekto „Klaipėdos miesto savivaldybės paslaugų, teikiamų „vieno langelio“ principu, tobulinimas“ įgyvendinimas </t>
  </si>
  <si>
    <t>1.3.2.3.</t>
  </si>
  <si>
    <r>
      <t xml:space="preserve">Funkcinės klasifikacijos kodas </t>
    </r>
    <r>
      <rPr>
        <b/>
        <sz val="9"/>
        <rFont val="Times New Roman"/>
        <family val="1"/>
      </rPr>
      <t xml:space="preserve"> </t>
    </r>
  </si>
  <si>
    <t>05</t>
  </si>
  <si>
    <t>10</t>
  </si>
  <si>
    <t>06</t>
  </si>
  <si>
    <t>Asignavimai biudžetiniams                        2011-iesiems metams</t>
  </si>
  <si>
    <t>Asignavimų poreikis biudžetiniams                                2012-iesiems metams</t>
  </si>
  <si>
    <t>07</t>
  </si>
  <si>
    <t>08</t>
  </si>
  <si>
    <t>09</t>
  </si>
  <si>
    <t>11</t>
  </si>
  <si>
    <t>12</t>
  </si>
  <si>
    <t>13</t>
  </si>
  <si>
    <t>15</t>
  </si>
  <si>
    <t>16</t>
  </si>
  <si>
    <t>17</t>
  </si>
  <si>
    <t>18</t>
  </si>
  <si>
    <t>19</t>
  </si>
  <si>
    <t>20</t>
  </si>
  <si>
    <t>21</t>
  </si>
  <si>
    <t>25</t>
  </si>
  <si>
    <t>26</t>
  </si>
  <si>
    <t>27</t>
  </si>
  <si>
    <t>28</t>
  </si>
  <si>
    <t>SPN</t>
  </si>
  <si>
    <t>Pašto paslaugų įsigijimas</t>
  </si>
  <si>
    <t>Laikraščių ir kitų periodinių paslaugų įsigijimas</t>
  </si>
  <si>
    <t>Tobulinti savivaldybės administracinių paslaugų teikimą, taikant pažangius vadybos principus</t>
  </si>
  <si>
    <t xml:space="preserve">Informacinių technologijų palaikymas ir plėtojimas Savivaldybės administracijoje </t>
  </si>
  <si>
    <t>Dalyvavimas organizuojant rinkimus</t>
  </si>
  <si>
    <t>188710823</t>
  </si>
  <si>
    <t>Ryšių paslaugos</t>
  </si>
  <si>
    <t>Transporto išlaikymas</t>
  </si>
  <si>
    <t>Viešosios tvarkos skyriaus darbuotojų aprūpinimas</t>
  </si>
  <si>
    <t>Darbo kėdžių įsigijimas</t>
  </si>
  <si>
    <t>Dažų kopijavimo aparatams pirkimas</t>
  </si>
  <si>
    <t>Kopijavimo popieriaus pirkimas</t>
  </si>
  <si>
    <t>Ūkinių prekių pirkimas</t>
  </si>
  <si>
    <t>Kanceliarinių prekių pirkimas</t>
  </si>
  <si>
    <t>Klaipėdos miesto ir  Lietuvos Respublikos vėliavų pirkimas</t>
  </si>
  <si>
    <t>Spaudų ir antspaudų gamyba</t>
  </si>
  <si>
    <t>Elektroninių bilietų pirkimas</t>
  </si>
  <si>
    <t>Fotoaparatų ir diktofonų pirkimas</t>
  </si>
  <si>
    <t>Trijų lengvųjų automobilių nuoma</t>
  </si>
  <si>
    <t>14</t>
  </si>
  <si>
    <t>Savivaldybės administracijos kopijavimo aparatų techninis aptarnavimas bei remontas</t>
  </si>
  <si>
    <t>Savivaldybės administracijos vidinio kiemo pakeliamų vartų sistemos priežiūra</t>
  </si>
  <si>
    <t>Savivaldybės administracijos pastatų šildymo, karšto vandens sistemų bei dujininių katilų įrenginių priežiūra</t>
  </si>
  <si>
    <t>Klaipėdos m. savivaldybės administracijos vidinių ir išorinių oro kondicionierių techninis aptarnavimas</t>
  </si>
  <si>
    <t>Aliuminio durų ir pertvarų sumontavimas su įėjimo kontrolės įvedimu</t>
  </si>
  <si>
    <t>Sniego ir ledo valymas nuo savivaldybės administracijos pastatų stogų</t>
  </si>
  <si>
    <t>Savivaldybės administracijos pastatų ir patalpų techninė priežiūra</t>
  </si>
  <si>
    <t>Pastato Vytauto g. 13 nuoma</t>
  </si>
  <si>
    <t>22</t>
  </si>
  <si>
    <t>Kopijavimo aparatų nuoma</t>
  </si>
  <si>
    <t>23</t>
  </si>
  <si>
    <t>Stotelės įrangos nuoma (telefonija)</t>
  </si>
  <si>
    <t>24</t>
  </si>
  <si>
    <t xml:space="preserve">Pastatų ir patalpų einamasis remontas - Liepų g. 11 stogo einamasis remontas su  lietvamzdžių ir lovelių apšildymu dvigubais elektriniais kabeliais </t>
  </si>
  <si>
    <t>Komunalinės paslaugos - šildymas</t>
  </si>
  <si>
    <t>Komunalinės paslaugos - elektros energija</t>
  </si>
  <si>
    <t>Komunalinės paslaugos - vandentiekis ir kanalizacija</t>
  </si>
  <si>
    <t>29</t>
  </si>
  <si>
    <t>Komunalinės paslaugos - dujos</t>
  </si>
  <si>
    <t>30</t>
  </si>
  <si>
    <t>Reprezentacinės išlaidos</t>
  </si>
  <si>
    <t>31</t>
  </si>
  <si>
    <t>Gesintuvų užpildymas</t>
  </si>
  <si>
    <t>32</t>
  </si>
  <si>
    <t>Atliekų surinkimas</t>
  </si>
  <si>
    <t>33</t>
  </si>
  <si>
    <t>Deratizacija, dezinfekcija, dezinsekcija</t>
  </si>
  <si>
    <t>34</t>
  </si>
  <si>
    <t>Balticum TV</t>
  </si>
  <si>
    <t>35</t>
  </si>
  <si>
    <t>Vietinių telefoninių tinklų techninis aptarnavimas</t>
  </si>
  <si>
    <t>36</t>
  </si>
  <si>
    <t>Klaipėdos miesto savivaldybės administracijos patalpų kasdieninis valymas</t>
  </si>
  <si>
    <t>37</t>
  </si>
  <si>
    <t>Klaipėdos miesto savivaldybės administracijos liftų techninė priežiūra</t>
  </si>
  <si>
    <t>38</t>
  </si>
  <si>
    <t>Nežinybinė apsauga - Klaipėdos m. savivaldybės administracijos pastatų ir patalpų elektroninė apsauga ir sistemų techninis aptarnavimas</t>
  </si>
  <si>
    <t>39</t>
  </si>
  <si>
    <t>Nežinybinė apsauga pastato Debreceno g. 41</t>
  </si>
  <si>
    <t>40</t>
  </si>
  <si>
    <t>Vienkartinių maišų ir pirštinių pirkimas akcijos "Darom" dalyviams</t>
  </si>
  <si>
    <t>41</t>
  </si>
  <si>
    <t>Autobuso nuoma nuvežti dalyvius į "Grybavimo čempionatą" Varėnoje</t>
  </si>
  <si>
    <t>42</t>
  </si>
  <si>
    <t>Pastato Danės g. 17 išlaikymas pagal panaudos sutartį</t>
  </si>
  <si>
    <t>43</t>
  </si>
  <si>
    <t xml:space="preserve">Puokščių ir gėlių pirkimas </t>
  </si>
  <si>
    <t>44</t>
  </si>
  <si>
    <t xml:space="preserve">Žaliuzių pirkimas </t>
  </si>
  <si>
    <t>45</t>
  </si>
  <si>
    <t>Komunaliniai mokesčiai UAB"Vitės valdos" (už I. Kanto g.11 ir H. Manto g.51 patalpas)</t>
  </si>
  <si>
    <t>46</t>
  </si>
  <si>
    <t>Komunaliniai mokesčiai UAB"Pamario vyturys"(už Laukininkų g. 19a patalpas)</t>
  </si>
  <si>
    <t>47</t>
  </si>
  <si>
    <t>48</t>
  </si>
  <si>
    <t>Apsauginės bei priešgaisrinės signalizacijos sistemų administracijos pastatuose įrengimas</t>
  </si>
  <si>
    <t>49</t>
  </si>
  <si>
    <t>50</t>
  </si>
  <si>
    <t>51</t>
  </si>
  <si>
    <t>52</t>
  </si>
  <si>
    <r>
      <rPr>
        <b/>
        <sz val="10"/>
        <rFont val="Times New Roman"/>
        <family val="1"/>
        <charset val="186"/>
      </rPr>
      <t>Savivaldybės administracijos</t>
    </r>
    <r>
      <rPr>
        <sz val="10"/>
        <rFont val="Times New Roman"/>
        <family val="1"/>
      </rPr>
      <t xml:space="preserve"> darbo užmokestis</t>
    </r>
  </si>
  <si>
    <t>KPP</t>
  </si>
  <si>
    <t>Atstovavimas teismuose ir teismo sprendimų vykdymas (įskaitant Investicijų į pastatą S. Daukanto g. 15 nuomininkui atlyginimą pagal 1996-11-20  nuomos sutartį Nr. 231, Nuostolių atlyginimą AB „City service“ pagal teismo sprendimą)</t>
  </si>
  <si>
    <t>PVM srautų valdymo konsultavimo paslaugų Klaipėdos miesto savivaldybėje pirkimas</t>
  </si>
  <si>
    <t>Dokumentų paskirstymo lentynų įsigijimas</t>
  </si>
  <si>
    <t>Daugiabučių gyvenamųjų namų žemės nuomos mokesčio paskirstymo ir administravimo paslaugos iš namų administratorių pirkimas</t>
  </si>
  <si>
    <t>Dokumentų valdymo sk.</t>
  </si>
  <si>
    <t>Teisės sk.</t>
  </si>
  <si>
    <t>Mokesčių sk.</t>
  </si>
  <si>
    <t>Ūkio sk.</t>
  </si>
  <si>
    <t>Buhalterija</t>
  </si>
  <si>
    <t>Iš viso :</t>
  </si>
  <si>
    <t>Gyvenamųjų patalpų paskirties keitimas į negyvenamąją</t>
  </si>
  <si>
    <t>Investicijų į pastatą S. Daukanto g. 15 nuomininkui atlyginimas pagal 1996-11-20 nuomos sutartį Nr. 231</t>
  </si>
  <si>
    <t>LRVB</t>
  </si>
  <si>
    <t>1.3.2.4.</t>
  </si>
  <si>
    <t>1.3.2.2</t>
  </si>
  <si>
    <t>4.4.1.8.</t>
  </si>
  <si>
    <t>Mero reprezentacinių priemonių vykdymas (Mero  fondo naudojimas)</t>
  </si>
  <si>
    <t>SB(VB)</t>
  </si>
  <si>
    <t>Savivaldybės tarybos finansinio, ūkinio bei materialinio aptarnavimo užtikrinimas</t>
  </si>
  <si>
    <t>Kurti savivaldybės valdymo sistemą, patogią verslui ir gyventojams</t>
  </si>
  <si>
    <t>Savivaldybei nuosavybės teise priklausančio ir patikėjimo teise valdomo turto valdymas, naudojimas ir disponavimas</t>
  </si>
  <si>
    <t>Privatizuojamų objektų programų rengimas ir objektų pardavimas</t>
  </si>
  <si>
    <t>Nerentabiliai veikiančių įmonių likvidavimas</t>
  </si>
  <si>
    <t>Savivaldybės kontroliuojamų įmonių įstatinio kapitalo didinimas perduodant inžinerinius tinklus</t>
  </si>
  <si>
    <t>Organizuoti savivaldybės veiklos bendrųjų funkcijų vykdymą</t>
  </si>
  <si>
    <t xml:space="preserve">Savivaldybės nenaudojamų (neeksploatuojamų) statinių ir jų inžinerinių tinklų techninės būklės palaikymas </t>
  </si>
  <si>
    <t>1</t>
  </si>
  <si>
    <t>5</t>
  </si>
  <si>
    <t xml:space="preserve">Savivaldybei priklausančių statinių esamos techninės būklės įvertinimo paslaugų įsigijimas </t>
  </si>
  <si>
    <t>Dalyvavimas  tarptautinių ir vietinių organizacijų veikloje  (Lietuvos savivaldybių asociacija, BMS, KIMO, ECAD, EUROCITIES, ENNHO,  BALTIC SAIL,  HMS, „Baltijos kruizai“)</t>
  </si>
  <si>
    <t>Projekto „Klaipėdos miesto strateginio plėtros plano (KSP) 2013–2020 m. parengimas“ (ir baseinų poreikio ir išdėstymo studijos su bandomojo projekto koncepcija parengimas) įgyvendinimas</t>
  </si>
  <si>
    <t xml:space="preserve">1.3.1.1.; 1.3.2.3. </t>
  </si>
  <si>
    <t>SB(SP)</t>
  </si>
  <si>
    <t>Valstybės deleguotų funkcijų vykdymas (žemės ūkio ir darbo rinkos politikos priemonių)</t>
  </si>
  <si>
    <t>Savivaldybės administracijos veiklos užtikrinimas:</t>
  </si>
  <si>
    <t>PVM srautų valdymo ir konsultavimo paslaugų Klaipėdos miesto savivaldybėje įsigijimas</t>
  </si>
  <si>
    <t>Įvadinių ir specifinių darbuotojų mokymų organizavimas</t>
  </si>
  <si>
    <t>Daugiabučių gyvenamųjų namų žemės nuomos mokesčio paskirstymo ir administravimo paslaugos iš namų administratorių įsigijimas</t>
  </si>
  <si>
    <t>Atstovavimas teismuose ir teismo sprendimų vykdymas</t>
  </si>
  <si>
    <t>Rinkimų procedūrų aptarnavimas</t>
  </si>
  <si>
    <t>Informacijos sklaida šalies ir vietinėje spaudoje, viešųjų ryšių strategijos parengimas ir įgyvendinimas</t>
  </si>
  <si>
    <t>Įsigyta suvenyrų rūšių</t>
  </si>
  <si>
    <t>Parengta viešųjų ryšių strategija</t>
  </si>
  <si>
    <t>Savivaldybės tarybos sekretoriato finansinio, ūkinio bei materialinio aptarnavimo užtikrinimas</t>
  </si>
  <si>
    <t>Planuojama reikšmė</t>
  </si>
  <si>
    <t>Parengta ataskaita</t>
  </si>
  <si>
    <t>Darbuotojų, dalyvavusių mokymuose, skaičius</t>
  </si>
  <si>
    <t>Etatų skaičius</t>
  </si>
  <si>
    <t>Įsigyta kompiuterių su programine įranga</t>
  </si>
  <si>
    <t>Įsigyta organizacinės technikos</t>
  </si>
  <si>
    <t>Žemės ūkio priemonių vykdymas</t>
  </si>
  <si>
    <t>Įvertinta pastatų</t>
  </si>
  <si>
    <t>Prižiūrima pastatų</t>
  </si>
  <si>
    <t>Patvirtintos lėšos 2012-iesiems metams</t>
  </si>
  <si>
    <t xml:space="preserve">Informacinių technologijų palaikymas </t>
  </si>
  <si>
    <t xml:space="preserve">Informacinių technologijų plėtojimas Savivaldybės administracijoje </t>
  </si>
  <si>
    <t>Reprezentacinių leidinių, suvenyrų bei padėkos raštų, aplankų, kvietimų, gėlių puokščių, vėliavų  įsigijimas ir įteikimas</t>
  </si>
  <si>
    <t>Parengta galimybių studija</t>
  </si>
  <si>
    <t>Mokymų dalyvių skaičius</t>
  </si>
  <si>
    <t>Įdiegta informacinių sistemų</t>
  </si>
  <si>
    <t xml:space="preserve">Apmokyta darbuotojų </t>
  </si>
  <si>
    <t>Likviduota įmonių</t>
  </si>
  <si>
    <t>Objektų, kuriems pakeista paskirtis, skaičius</t>
  </si>
  <si>
    <t>Privatizuotų objektų skaičius</t>
  </si>
  <si>
    <t>Privatizuotų gyvenamųjų patalpų ir jų priklausinių skaičius</t>
  </si>
  <si>
    <t>Remontuojamų objektų skaičius</t>
  </si>
  <si>
    <t>Administruojama paskolų sutarčių</t>
  </si>
  <si>
    <t>Prižiūrima kopijavimo aparatų</t>
  </si>
  <si>
    <t>Nuomojama kopijavimo aparatų</t>
  </si>
  <si>
    <t xml:space="preserve">Prižiūrima kondicionierių </t>
  </si>
  <si>
    <t>Įsigyta dažų kopijavimo aparatams</t>
  </si>
  <si>
    <t>Įsigyta rašiklių</t>
  </si>
  <si>
    <t>Įsigyta baldų komplektų</t>
  </si>
  <si>
    <t>Eksploatuojamų automobilių skaičius</t>
  </si>
  <si>
    <t>Fiksuoto ryšio telefonų numerių kiekis</t>
  </si>
  <si>
    <t>Prenumeruojamų leidinių rūšys</t>
  </si>
  <si>
    <t>Įrengta įėjimo kontrolė</t>
  </si>
  <si>
    <t xml:space="preserve">Išnuomota objektų </t>
  </si>
  <si>
    <t>Objektai, kuriems dengiamos eksploatacinės išlaidos</t>
  </si>
  <si>
    <t>Kelių (gatvių), kuriems atlikti matavimai, kiekis</t>
  </si>
  <si>
    <t>Teisiškai įregistruotų objektų kiekis</t>
  </si>
  <si>
    <t>Įsigyta kurjerio paslauga</t>
  </si>
  <si>
    <t>Dalyvavimas rengiant ir įgyvendinant darbo rinkos politikos priemones ir gyventojų užimtumo programas</t>
  </si>
  <si>
    <t>Sumontuotos durys</t>
  </si>
  <si>
    <t>Parengtas strateginis planas</t>
  </si>
  <si>
    <t>Organizuota konferencijų</t>
  </si>
  <si>
    <t>Prižiūrima darbo vietų</t>
  </si>
  <si>
    <t>Įsigyta fotoaparatų, diktofonų</t>
  </si>
  <si>
    <t>Savivaldybės administracijos finansinis, materialinis, ūkinis aprūpinimas</t>
  </si>
  <si>
    <t>Įsigyta žaliuzių</t>
  </si>
  <si>
    <t>Įvykdyta sutartis su Klaipėdos rajono savivaldybe dėl žemės ūkio priemonių vykdymo</t>
  </si>
  <si>
    <t>Įdarbinta bedarbių</t>
  </si>
  <si>
    <t>Finansavimo šaltiniai</t>
  </si>
  <si>
    <t>SAVIVALDYBĖS  LĖŠOS, IŠ VISO:</t>
  </si>
  <si>
    <r>
      <t xml:space="preserve">Savivaldybės biudžeto lėšos </t>
    </r>
    <r>
      <rPr>
        <b/>
        <sz val="10"/>
        <rFont val="Times New Roman"/>
        <family val="1"/>
        <charset val="186"/>
      </rPr>
      <t>SB</t>
    </r>
  </si>
  <si>
    <r>
      <t xml:space="preserve">Valstybės biudžeto specialiosios tikslinės dotacijos lėšos </t>
    </r>
    <r>
      <rPr>
        <b/>
        <sz val="10"/>
        <rFont val="Times New Roman"/>
        <family val="1"/>
        <charset val="186"/>
      </rPr>
      <t>SB(VB)</t>
    </r>
  </si>
  <si>
    <r>
      <t xml:space="preserve">Pajamų įmokos už patalpų nuomą </t>
    </r>
    <r>
      <rPr>
        <b/>
        <sz val="10"/>
        <rFont val="Times New Roman"/>
        <family val="1"/>
        <charset val="186"/>
      </rPr>
      <t>SB(SP)</t>
    </r>
  </si>
  <si>
    <t>KITI ŠALTINIAI, IŠ VISO:</t>
  </si>
  <si>
    <r>
      <t xml:space="preserve">Europos Sąjungos paramos lėšos </t>
    </r>
    <r>
      <rPr>
        <b/>
        <sz val="10"/>
        <rFont val="Times New Roman"/>
        <family val="1"/>
        <charset val="186"/>
      </rPr>
      <t>ES</t>
    </r>
  </si>
  <si>
    <r>
      <t xml:space="preserve">Valstybės biudžeto lėšos </t>
    </r>
    <r>
      <rPr>
        <b/>
        <sz val="10"/>
        <rFont val="Times New Roman"/>
        <family val="1"/>
        <charset val="186"/>
      </rPr>
      <t>LRVB</t>
    </r>
  </si>
  <si>
    <r>
      <t>Kelių priežiūros ir plėtros programos lėšos</t>
    </r>
    <r>
      <rPr>
        <b/>
        <sz val="10"/>
        <rFont val="Times New Roman"/>
        <family val="1"/>
        <charset val="186"/>
      </rPr>
      <t xml:space="preserve"> KPP</t>
    </r>
  </si>
  <si>
    <t>IŠ VISO:</t>
  </si>
  <si>
    <t>Finansavimo šaltinių suvestinė</t>
  </si>
  <si>
    <r>
      <rPr>
        <sz val="10"/>
        <rFont val="Times New Roman"/>
        <family val="1"/>
        <charset val="186"/>
      </rPr>
      <t>Savivaldybės privatizavimo fondo lėšo</t>
    </r>
    <r>
      <rPr>
        <b/>
        <sz val="10"/>
        <rFont val="Times New Roman"/>
        <family val="1"/>
        <charset val="186"/>
      </rPr>
      <t>s PF</t>
    </r>
  </si>
  <si>
    <t>SB/</t>
  </si>
  <si>
    <t>SB(VB)/</t>
  </si>
  <si>
    <t>SB(SP)/</t>
  </si>
  <si>
    <t>PF/</t>
  </si>
  <si>
    <t>KPP/</t>
  </si>
  <si>
    <t>Savivaldybės administracijos patalpų einamasis remontas (2011 m. aliuminio durų ir pertvarų sumontavimas su įėjimo kontrolės įvedimu pastate Liepų g. 11)</t>
  </si>
  <si>
    <t>Naudojimasis Registrų centro, Gyventojų registro, „Regitros“ ir kitomis duomenų bazėmis</t>
  </si>
  <si>
    <t>Savivaldybei priklausančių patalpų nuoma, neišnuomotų patalpų eksploatacinių ir kitų išlaidų padengimas, pastatų, kuriuose yra savivaldybei priklausančios negyvenamosios patalpos, bendrojo naudojimo objektų remonto išlaidų padengimas</t>
  </si>
  <si>
    <t>Projekto „Klaipėdos regiono savivaldybių administracijų darbuotojų ir savivaldybių tarybų narių mokymai“ įgyvendinimas</t>
  </si>
  <si>
    <t xml:space="preserve">Mobiliojo ryšio telefonų numerių kiekis </t>
  </si>
  <si>
    <t>Įsigyta kopijavimo popieriaus pakuočių</t>
  </si>
  <si>
    <t>Namų administratorių, teikiančių paslaugą, skaičius</t>
  </si>
  <si>
    <t>Įdiegta e. demokratijos priemonių</t>
  </si>
  <si>
    <r>
      <t xml:space="preserve">Atnaujinta svetainė </t>
    </r>
    <r>
      <rPr>
        <u/>
        <sz val="10"/>
        <rFont val="Times New Roman"/>
        <family val="1"/>
        <charset val="186"/>
      </rPr>
      <t>www.klaipeda.lt</t>
    </r>
    <r>
      <rPr>
        <sz val="10"/>
        <rFont val="Times New Roman"/>
        <family val="1"/>
        <charset val="186"/>
      </rPr>
      <t xml:space="preserve"> </t>
    </r>
  </si>
  <si>
    <t>Įdiegta e. paslaugų</t>
  </si>
  <si>
    <t>Serveris</t>
  </si>
  <si>
    <t>Tinklo aktyvi įranga</t>
  </si>
  <si>
    <t>Multimedijos įranga</t>
  </si>
  <si>
    <t>Belaidžio tinklo įranga</t>
  </si>
  <si>
    <t>Įsigyta kabinų</t>
  </si>
  <si>
    <t>Diskusinių pultelių su registracijos kortelėmis įsigijimas</t>
  </si>
  <si>
    <t xml:space="preserve">Įsigyta portatyvių pultų su mikrofonų bei balsavimo mygtukais </t>
  </si>
  <si>
    <t xml:space="preserve">Įsigyta registracijos kortelių </t>
  </si>
  <si>
    <t>Įvykdyta teismo sprendimų dėl „Klaipėdos Viktorijos“ akcijų pardavimo</t>
  </si>
  <si>
    <t>Nekilnojamojo turto matavimai ir  teisinė registracija</t>
  </si>
  <si>
    <t>Lizinguojama automobilių</t>
  </si>
  <si>
    <t>Personaliniai kompiuteriai</t>
  </si>
  <si>
    <t>„Sistela“ licencija</t>
  </si>
  <si>
    <t xml:space="preserve"> </t>
  </si>
  <si>
    <t>Vertinimo kriterijaus</t>
  </si>
  <si>
    <t>Faktinė reikšmė</t>
  </si>
  <si>
    <t>Informacija apie pasiektus rezultatus, duomenys apie programai skirtų asignavimų panaudojimo tikslingumą</t>
  </si>
  <si>
    <t>Priežastys, dėl kurių planuotos rodiklių reikšmės nepasiektos</t>
  </si>
  <si>
    <t xml:space="preserve">STRATEGINIO VEIKLOS PLANO VYKDYMO ATASKAITA </t>
  </si>
  <si>
    <t>(VALDYMO PROGRAMOS (NR. 03))</t>
  </si>
  <si>
    <t>Išsiųstų laiškų skaičius, tūkst.</t>
  </si>
  <si>
    <t>Per metus vidutiniškai suvartojamų degalų kiekis, l</t>
  </si>
  <si>
    <r>
      <t>Valomų patalpų plotas, m</t>
    </r>
    <r>
      <rPr>
        <vertAlign val="superscript"/>
        <sz val="10"/>
        <rFont val="Times New Roman"/>
        <family val="1"/>
        <charset val="186"/>
      </rPr>
      <t>2</t>
    </r>
  </si>
  <si>
    <r>
      <t>Šildomų patalpų plotas, m</t>
    </r>
    <r>
      <rPr>
        <vertAlign val="superscript"/>
        <sz val="10"/>
        <rFont val="Times New Roman"/>
        <family val="1"/>
        <charset val="186"/>
      </rPr>
      <t>2</t>
    </r>
  </si>
  <si>
    <r>
      <t>Pastatams šildyti suvartojamas šilumos kiekis vidutiniškai per metus, kWh/m</t>
    </r>
    <r>
      <rPr>
        <vertAlign val="superscript"/>
        <sz val="10"/>
        <rFont val="Times New Roman"/>
        <family val="1"/>
        <charset val="186"/>
      </rPr>
      <t>2</t>
    </r>
  </si>
  <si>
    <t>Per metus vidutiniškai suvartojamas  elektros energijos kiekis, kWh</t>
  </si>
  <si>
    <r>
      <t>Per metus vidutiniškai suvartojamas  vandens kiekis, m</t>
    </r>
    <r>
      <rPr>
        <vertAlign val="superscript"/>
        <sz val="10"/>
        <rFont val="Times New Roman"/>
        <family val="1"/>
        <charset val="186"/>
      </rPr>
      <t>2</t>
    </r>
  </si>
  <si>
    <r>
      <t>Nuomojamų patalpų plotas, m</t>
    </r>
    <r>
      <rPr>
        <vertAlign val="superscript"/>
        <sz val="10"/>
        <rFont val="Times New Roman"/>
        <family val="1"/>
        <charset val="186"/>
      </rPr>
      <t>2</t>
    </r>
  </si>
  <si>
    <t xml:space="preserve">Užsakytų spaudinių tiražas, tūkst. </t>
  </si>
  <si>
    <t>Vidutinis paskelbtos informacijos kiekis, psl.</t>
  </si>
  <si>
    <t>Inžinerinių tinklų, kuriems atlikti matavimai, ilgis, km</t>
  </si>
  <si>
    <r>
      <t>Objektų, kuriems dengiamos eksploatacinės išlaidos, plotas, tūkst. m</t>
    </r>
    <r>
      <rPr>
        <vertAlign val="superscript"/>
        <sz val="10"/>
        <rFont val="Times New Roman"/>
        <family val="1"/>
        <charset val="186"/>
      </rPr>
      <t>2</t>
    </r>
  </si>
  <si>
    <t>Perduotų inžinerinių tinklų ilgis, km</t>
  </si>
  <si>
    <t>Atlyginti nuostoliai, proc.</t>
  </si>
  <si>
    <t>2012 m. asignavimų patvirtintas planas*</t>
  </si>
  <si>
    <t>2012 m. asignavimų patikslintas planas**</t>
  </si>
  <si>
    <t>2012 m. panaudotos lėšos (kasinės išlaidos)</t>
  </si>
  <si>
    <t>* pagal Klaipėdos miesto savivaldybės tarybos 2012-02-28 sprendimą Nr. T2-35</t>
  </si>
  <si>
    <t>** pagal Klaipėdos miesto savivaldybės tarybos 2012-11-29 sprendimą Nr. T2-269</t>
  </si>
  <si>
    <t xml:space="preserve"> VALDYMO  PROGRAMOS (Nr. 03)</t>
  </si>
  <si>
    <t>ĮVYKDYMO ATASKAITA</t>
  </si>
  <si>
    <t xml:space="preserve">Asignavimų valdytojas: Klaipėdos miesto savivaldybės administracija. </t>
  </si>
  <si>
    <t>Programą vykdė: Finansų ir turto departamento Finansų skyrius, Apskaitos skyrius, Turto skyrius, Savivaldybės administracijos direktoriaus pavaldumo Strateginio planavimo skyrius, Teisės ir personalo skyrius, Viešųjų ryšių skyrius,  Savivaldybės administracijos direktoriaus pavaduotojo pavaldumo Ūkio skyrius, Vieno langelio ir elektroninių paslaugų skyrius, Informacinių technologijų skyrius, Investicijų ir ekonomikos departamento Tarptautinių ryšių, verslo plėtros ir turizmo skyrius.</t>
  </si>
  <si>
    <t>faktiškai įvykdyta</t>
  </si>
  <si>
    <t>-</t>
  </si>
  <si>
    <t>pagal planą arba geriau</t>
  </si>
  <si>
    <t>iš dalies įvykdyta</t>
  </si>
  <si>
    <t>blogiau nei planuota</t>
  </si>
  <si>
    <t xml:space="preserve">2012 M. KLAIPĖDOS MIESTO SAVIVALDYBĖS </t>
  </si>
  <si>
    <t>1) priemonė laikoma visiškai įvykdyta, jei pasiektos visos planuotų ataskaitiniais metais vertinimo  kriterijų reikšmės,</t>
  </si>
  <si>
    <t>2) priemonė laikoma iš dalies įvykdyta, jei pasiekta mažiau vertinimo kriterijų reikšmių, nei planuota ataskaitiniais metais,</t>
  </si>
  <si>
    <t>Klaipėdos m. strateginio veiklos plano įgyvendinimas pagal planą, proc.</t>
  </si>
  <si>
    <t>Surinktų lėšų į savivaldybės biudžetą atitiktis planuotoms pajamoms, proc.</t>
  </si>
  <si>
    <t>Surinktų lėšų į savivaldybės privatizavimo fondą  atitiktis planuotoms pajamoms, proc.</t>
  </si>
  <si>
    <t>Savivaldybės administracijos darbuotojų kaita, proc.</t>
  </si>
  <si>
    <t>Savivaldybės kontroliuojamų įmonių rentabilumas, proc.</t>
  </si>
  <si>
    <t>Nutraukta sutartis.</t>
  </si>
  <si>
    <t>Įsigyti 2 fotoaparatai.</t>
  </si>
  <si>
    <t>Skirtas papildomas automobilis.</t>
  </si>
  <si>
    <t>Pagaminta 750 padėkos raštų ir aplankų.</t>
  </si>
  <si>
    <t>Neatsirado pirkėjų.</t>
  </si>
  <si>
    <t>Remonto darbai buvo atlikti pagal poreikį - pateikta mažiau paraiškų.</t>
  </si>
  <si>
    <t>Užsitęsus konkurso procedūroms, darbai perkelti į 2013 m.</t>
  </si>
  <si>
    <t>Užsitęsus dokumento svarstymo procedūroms, projekto veiklos pratęstos iki 2013-06-14.</t>
  </si>
  <si>
    <t>Parengta ir patvirtinta strateginio plano koncepcija.</t>
  </si>
  <si>
    <t>Pastate Liepų g. 11, įrengus duris atskirti viršutiniai aukštai nuo lankytojams skirtos erdvės.</t>
  </si>
  <si>
    <t xml:space="preserve">Sunaudota daugiau lėšų nei planuota, nes išaugo vartotojų skaičius (išplėtus Viešosios tvarkos skyrių), bei dėl to, kad lėšų buvo skirta mažiau nei realus poreikis. </t>
  </si>
  <si>
    <t>Etatų skaičius (metinis vidutinis)</t>
  </si>
  <si>
    <t xml:space="preserve">Paslaugų teikėjams nespėjus suteikti paslaugų, jų teikimas perkeltas į 2013 m. </t>
  </si>
  <si>
    <t xml:space="preserve">Mokymų veiklos vyko 2011-2012 m. ir lėšos buvo planuotos dvejiems metams, tačiau realiai visi pinigai ir ES buvo gauti tik 2012 m. Biudžetas nebuvo viršytas.
</t>
  </si>
  <si>
    <t xml:space="preserve"> iš jų: 250 administracijos darbuotojų; 15 tarybos narių.
</t>
  </si>
  <si>
    <t>Nespėta įgyvendinti paskirties keitimo procedūrų.</t>
  </si>
  <si>
    <t>Teisiškai įregistruota daugiau objektų.</t>
  </si>
  <si>
    <t>Nuomojamų patalpų plotas padidėjo perkėlus Viešosios tvarkos sk. į pastatą Danės g. 17.</t>
  </si>
  <si>
    <t xml:space="preserve">Iš 2012 m. planuotų įvykdyti 16 priemonių (kurioms patvirtinti/skirti asignavimai): </t>
  </si>
  <si>
    <t>Užtruko paslaugų specifikacijų derinimas su struktūriniais padaliniais.</t>
  </si>
  <si>
    <t>Įdiegta administracinių teisės aktų pažeidimų protokolų valdymo informacinė sistema</t>
  </si>
  <si>
    <t>Diktofonų naudojimo atsisakyta.</t>
  </si>
  <si>
    <t>Nemokamai apmokyta papildomai 50 darbuotojų.</t>
  </si>
  <si>
    <t xml:space="preserve">Pastaba. </t>
  </si>
  <si>
    <t>3) priemonė laikoma neįvykdyta, jei nepasiekta nė viena planuoto ataskaitinių metų produkto kriterijaus reikšmė.</t>
  </si>
  <si>
    <t>Įsigyti spausdintuvai.</t>
  </si>
  <si>
    <t>Nepanaudota 500,4 tūkst. Lt, iš jų: 497,3 tūkst. Lt palūkanų grąžinimui, nes buvo panaudota mažiau paskolos nei planuota, ir metinės palūkanų normos mažėjimo 2012 m.</t>
  </si>
  <si>
    <t>Atlikti įvairūs darbai šiuose objektuose: Nemuno g. 41, I. Simonaitytės g. 29A, Senosios Smilties g. 6A, Pušyno g. 2.</t>
  </si>
  <si>
    <t>Planuota įsigyti suvenyrų, tačiau nespėta parengti dokumentų viešiesiems pirkimams. Dėl to liko nepanaudotos lėšos.</t>
  </si>
  <si>
    <t>Dėl vėluojančio projekto įgyvendinimo mokymai vyks 2013 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</si>
</sst>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L_t_-;\-* #,##0.00\ _L_t_-;_-* &quot;-&quot;??\ _L_t_-;_-@_-"/>
    <numFmt numFmtId="164" formatCode="0.0"/>
    <numFmt numFmtId="165" formatCode="#,##0.0"/>
    <numFmt numFmtId="166" formatCode="#,##0.0;[Red]#,##0.0"/>
  </numFmts>
  <fonts count="31" x14ac:knownFonts="1">
    <font>
      <sz val="10"/>
      <name val="Arial"/>
      <charset val="186"/>
    </font>
    <font>
      <sz val="10"/>
      <name val="Arial"/>
      <family val="2"/>
      <charset val="186"/>
    </font>
    <font>
      <b/>
      <sz val="9"/>
      <name val="Times New Roman"/>
      <family val="1"/>
    </font>
    <font>
      <sz val="9"/>
      <name val="Times New Roman"/>
      <family val="1"/>
    </font>
    <font>
      <b/>
      <sz val="10"/>
      <name val="Times New Roman"/>
      <family val="1"/>
    </font>
    <font>
      <sz val="10"/>
      <name val="Times New Roman"/>
      <family val="1"/>
    </font>
    <font>
      <b/>
      <sz val="9"/>
      <name val="Times New Roman"/>
      <family val="1"/>
      <charset val="186"/>
    </font>
    <font>
      <sz val="9"/>
      <name val="Times New Roman"/>
      <family val="1"/>
      <charset val="186"/>
    </font>
    <font>
      <b/>
      <sz val="8"/>
      <name val="Times New Roman"/>
      <family val="1"/>
      <charset val="186"/>
    </font>
    <font>
      <sz val="10"/>
      <name val="Times New Roman"/>
      <family val="1"/>
      <charset val="186"/>
    </font>
    <font>
      <sz val="8"/>
      <name val="Arial"/>
      <family val="2"/>
      <charset val="186"/>
    </font>
    <font>
      <sz val="8"/>
      <name val="Times New Roman"/>
      <family val="1"/>
      <charset val="186"/>
    </font>
    <font>
      <b/>
      <sz val="10"/>
      <name val="Times New Roman"/>
      <family val="1"/>
      <charset val="186"/>
    </font>
    <font>
      <sz val="8"/>
      <name val="Times New Roman"/>
      <family val="1"/>
    </font>
    <font>
      <sz val="10"/>
      <name val="Arial"/>
      <family val="2"/>
      <charset val="186"/>
    </font>
    <font>
      <sz val="10"/>
      <name val="Arial"/>
      <family val="2"/>
      <charset val="186"/>
    </font>
    <font>
      <b/>
      <sz val="8"/>
      <name val="Times New Roman"/>
      <family val="1"/>
    </font>
    <font>
      <b/>
      <sz val="7"/>
      <name val="Times New Roman"/>
      <family val="1"/>
      <charset val="186"/>
    </font>
    <font>
      <b/>
      <sz val="10"/>
      <name val="Arial"/>
      <family val="2"/>
      <charset val="186"/>
    </font>
    <font>
      <sz val="7"/>
      <name val="Times New Roman"/>
      <family val="1"/>
    </font>
    <font>
      <sz val="10"/>
      <color indexed="60"/>
      <name val="Times New Roman"/>
      <family val="1"/>
    </font>
    <font>
      <sz val="10"/>
      <color indexed="60"/>
      <name val="Arial"/>
      <family val="2"/>
      <charset val="186"/>
    </font>
    <font>
      <u/>
      <sz val="10"/>
      <name val="Times New Roman"/>
      <family val="1"/>
      <charset val="186"/>
    </font>
    <font>
      <vertAlign val="superscript"/>
      <sz val="10"/>
      <name val="Times New Roman"/>
      <family val="1"/>
      <charset val="186"/>
    </font>
    <font>
      <sz val="7"/>
      <name val="Times New Roman"/>
      <family val="1"/>
      <charset val="186"/>
    </font>
    <font>
      <sz val="11"/>
      <color theme="1"/>
      <name val="Calibri"/>
      <family val="2"/>
      <charset val="186"/>
      <scheme val="minor"/>
    </font>
    <font>
      <sz val="11"/>
      <color theme="1"/>
      <name val="Calibri"/>
      <family val="2"/>
      <scheme val="minor"/>
    </font>
    <font>
      <sz val="12"/>
      <name val="Times New Roman"/>
      <family val="1"/>
      <charset val="186"/>
    </font>
    <font>
      <b/>
      <sz val="12"/>
      <name val="Times New Roman"/>
      <family val="1"/>
      <charset val="186"/>
    </font>
    <font>
      <sz val="11"/>
      <name val="Times New Roman"/>
      <family val="1"/>
      <charset val="186"/>
    </font>
    <font>
      <sz val="10"/>
      <color rgb="FFFF0000"/>
      <name val="Times New Roman"/>
      <family val="1"/>
      <charset val="186"/>
    </font>
  </fonts>
  <fills count="14">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27"/>
        <bgColor indexed="64"/>
      </patternFill>
    </fill>
    <fill>
      <patternFill patternType="solid">
        <fgColor theme="0"/>
        <bgColor indexed="64"/>
      </patternFill>
    </fill>
    <fill>
      <patternFill patternType="solid">
        <fgColor theme="0" tint="-0.14999847407452621"/>
        <bgColor indexed="64"/>
      </patternFill>
    </fill>
    <fill>
      <patternFill patternType="solid">
        <fgColor rgb="FFCCFFFF"/>
        <bgColor indexed="64"/>
      </patternFill>
    </fill>
    <fill>
      <patternFill patternType="solid">
        <fgColor theme="8" tint="0.79998168889431442"/>
        <bgColor indexed="64"/>
      </patternFill>
    </fill>
    <fill>
      <patternFill patternType="solid">
        <fgColor rgb="FFFFCCFF"/>
        <bgColor indexed="64"/>
      </patternFill>
    </fill>
    <fill>
      <patternFill patternType="solid">
        <fgColor theme="8" tint="0.39997558519241921"/>
        <bgColor indexed="64"/>
      </patternFill>
    </fill>
  </fills>
  <borders count="88">
    <border>
      <left/>
      <right/>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medium">
        <color indexed="64"/>
      </top>
      <bottom style="thin">
        <color indexed="64"/>
      </bottom>
      <diagonal/>
    </border>
    <border>
      <left style="thick">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diagonal/>
    </border>
    <border>
      <left style="thick">
        <color indexed="64"/>
      </left>
      <right style="thick">
        <color indexed="64"/>
      </right>
      <top style="medium">
        <color indexed="64"/>
      </top>
      <bottom/>
      <diagonal/>
    </border>
    <border>
      <left style="thick">
        <color indexed="64"/>
      </left>
      <right style="thin">
        <color indexed="64"/>
      </right>
      <top style="medium">
        <color indexed="64"/>
      </top>
      <bottom style="thin">
        <color indexed="64"/>
      </bottom>
      <diagonal/>
    </border>
    <border>
      <left style="thick">
        <color indexed="64"/>
      </left>
      <right/>
      <top/>
      <bottom/>
      <diagonal/>
    </border>
    <border>
      <left style="thick">
        <color indexed="64"/>
      </left>
      <right style="thin">
        <color indexed="64"/>
      </right>
      <top/>
      <bottom/>
      <diagonal/>
    </border>
    <border>
      <left style="thin">
        <color indexed="64"/>
      </left>
      <right style="thin">
        <color indexed="64"/>
      </right>
      <top/>
      <bottom/>
      <diagonal/>
    </border>
    <border>
      <left style="thick">
        <color indexed="64"/>
      </left>
      <right style="thick">
        <color indexed="64"/>
      </right>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s>
  <cellStyleXfs count="6">
    <xf numFmtId="0" fontId="0" fillId="0" borderId="0"/>
    <xf numFmtId="0" fontId="26" fillId="0" borderId="0"/>
    <xf numFmtId="0" fontId="15" fillId="0" borderId="0"/>
    <xf numFmtId="0" fontId="14" fillId="0" borderId="0"/>
    <xf numFmtId="43" fontId="1" fillId="0" borderId="0" applyFont="0" applyFill="0" applyBorder="0" applyAlignment="0" applyProtection="0"/>
    <xf numFmtId="0" fontId="25" fillId="0" borderId="0"/>
  </cellStyleXfs>
  <cellXfs count="1000">
    <xf numFmtId="0" fontId="0" fillId="0" borderId="0" xfId="0"/>
    <xf numFmtId="0" fontId="11" fillId="0" borderId="0" xfId="0" applyFont="1" applyAlignment="1">
      <alignment vertical="top"/>
    </xf>
    <xf numFmtId="0" fontId="13" fillId="0" borderId="0" xfId="0" applyFont="1" applyBorder="1" applyAlignment="1">
      <alignment vertical="top"/>
    </xf>
    <xf numFmtId="0" fontId="11" fillId="0" borderId="0" xfId="0" applyFont="1" applyFill="1" applyAlignment="1">
      <alignment vertical="top"/>
    </xf>
    <xf numFmtId="0" fontId="9" fillId="0" borderId="0" xfId="0" applyFont="1" applyAlignment="1">
      <alignment vertical="top"/>
    </xf>
    <xf numFmtId="0" fontId="11" fillId="0" borderId="0" xfId="1" applyFont="1" applyAlignment="1">
      <alignment vertical="top"/>
    </xf>
    <xf numFmtId="0" fontId="9" fillId="0" borderId="0" xfId="1" applyFont="1" applyAlignment="1">
      <alignment vertical="top"/>
    </xf>
    <xf numFmtId="0" fontId="13" fillId="0" borderId="1" xfId="1" applyFont="1" applyBorder="1" applyAlignment="1">
      <alignment horizontal="center" vertical="center" textRotation="90" wrapText="1"/>
    </xf>
    <xf numFmtId="49" fontId="6" fillId="2" borderId="2" xfId="1" applyNumberFormat="1" applyFont="1" applyFill="1" applyBorder="1" applyAlignment="1">
      <alignment horizontal="center" vertical="top"/>
    </xf>
    <xf numFmtId="49" fontId="6" fillId="2" borderId="3" xfId="1" applyNumberFormat="1" applyFont="1" applyFill="1" applyBorder="1" applyAlignment="1">
      <alignment horizontal="center" vertical="top"/>
    </xf>
    <xf numFmtId="0" fontId="15" fillId="0" borderId="4" xfId="1" applyFont="1" applyBorder="1" applyAlignment="1">
      <alignment vertical="top" wrapText="1"/>
    </xf>
    <xf numFmtId="49" fontId="6" fillId="3" borderId="5" xfId="1" applyNumberFormat="1" applyFont="1" applyFill="1" applyBorder="1" applyAlignment="1">
      <alignment horizontal="center" vertical="top"/>
    </xf>
    <xf numFmtId="49" fontId="6" fillId="3" borderId="6" xfId="1" applyNumberFormat="1" applyFont="1" applyFill="1" applyBorder="1" applyAlignment="1">
      <alignment horizontal="center" vertical="top"/>
    </xf>
    <xf numFmtId="49" fontId="7" fillId="0" borderId="7" xfId="1" applyNumberFormat="1" applyFont="1" applyBorder="1" applyAlignment="1">
      <alignment horizontal="center" vertical="top"/>
    </xf>
    <xf numFmtId="0" fontId="15" fillId="0" borderId="8" xfId="1" applyFont="1" applyBorder="1" applyAlignment="1">
      <alignment horizontal="center" vertical="top"/>
    </xf>
    <xf numFmtId="49" fontId="7" fillId="0" borderId="9" xfId="1" applyNumberFormat="1" applyFont="1" applyBorder="1" applyAlignment="1">
      <alignment horizontal="center" vertical="top"/>
    </xf>
    <xf numFmtId="0" fontId="15" fillId="0" borderId="10" xfId="1" applyFont="1" applyBorder="1" applyAlignment="1">
      <alignment horizontal="center" vertical="top" wrapText="1"/>
    </xf>
    <xf numFmtId="164" fontId="6" fillId="4" borderId="3" xfId="1" applyNumberFormat="1" applyFont="1" applyFill="1" applyBorder="1" applyAlignment="1">
      <alignment horizontal="center" vertical="top"/>
    </xf>
    <xf numFmtId="164" fontId="3" fillId="0" borderId="5" xfId="1" applyNumberFormat="1" applyFont="1" applyFill="1" applyBorder="1" applyAlignment="1">
      <alignment horizontal="center" vertical="top"/>
    </xf>
    <xf numFmtId="164" fontId="6" fillId="4" borderId="11" xfId="1" applyNumberFormat="1" applyFont="1" applyFill="1" applyBorder="1" applyAlignment="1">
      <alignment horizontal="center" vertical="top"/>
    </xf>
    <xf numFmtId="0" fontId="6" fillId="4" borderId="12" xfId="1" applyFont="1" applyFill="1" applyBorder="1" applyAlignment="1">
      <alignment horizontal="right" vertical="top" wrapText="1"/>
    </xf>
    <xf numFmtId="0" fontId="13" fillId="0" borderId="1" xfId="1" applyFont="1" applyFill="1" applyBorder="1" applyAlignment="1">
      <alignment horizontal="center" vertical="center" textRotation="90" wrapText="1"/>
    </xf>
    <xf numFmtId="164" fontId="3" fillId="0" borderId="13" xfId="1" applyNumberFormat="1" applyFont="1" applyFill="1" applyBorder="1" applyAlignment="1">
      <alignment horizontal="center" vertical="top"/>
    </xf>
    <xf numFmtId="164" fontId="3" fillId="0" borderId="14" xfId="1" applyNumberFormat="1" applyFont="1" applyFill="1" applyBorder="1" applyAlignment="1">
      <alignment horizontal="center" vertical="top"/>
    </xf>
    <xf numFmtId="164" fontId="7" fillId="0" borderId="15" xfId="1" applyNumberFormat="1" applyFont="1" applyFill="1" applyBorder="1" applyAlignment="1">
      <alignment horizontal="center" vertical="top"/>
    </xf>
    <xf numFmtId="49" fontId="6" fillId="3" borderId="16" xfId="1" applyNumberFormat="1" applyFont="1" applyFill="1" applyBorder="1" applyAlignment="1">
      <alignment horizontal="center" vertical="top"/>
    </xf>
    <xf numFmtId="49" fontId="6" fillId="3" borderId="6" xfId="1" applyNumberFormat="1" applyFont="1" applyFill="1" applyBorder="1" applyAlignment="1">
      <alignment vertical="top"/>
    </xf>
    <xf numFmtId="0" fontId="18" fillId="0" borderId="10" xfId="1" applyFont="1" applyBorder="1" applyAlignment="1">
      <alignment horizontal="center" vertical="top"/>
    </xf>
    <xf numFmtId="164" fontId="6" fillId="4" borderId="17" xfId="1" applyNumberFormat="1" applyFont="1" applyFill="1" applyBorder="1" applyAlignment="1">
      <alignment horizontal="center" vertical="top"/>
    </xf>
    <xf numFmtId="164" fontId="6" fillId="4" borderId="18" xfId="1" applyNumberFormat="1" applyFont="1" applyFill="1" applyBorder="1" applyAlignment="1">
      <alignment horizontal="center" vertical="top"/>
    </xf>
    <xf numFmtId="164" fontId="6" fillId="4" borderId="6" xfId="1" applyNumberFormat="1" applyFont="1" applyFill="1" applyBorder="1" applyAlignment="1">
      <alignment horizontal="center" vertical="top"/>
    </xf>
    <xf numFmtId="0" fontId="6" fillId="4" borderId="10" xfId="1" applyFont="1" applyFill="1" applyBorder="1" applyAlignment="1">
      <alignment horizontal="right" vertical="top" wrapText="1"/>
    </xf>
    <xf numFmtId="164" fontId="6" fillId="4" borderId="19" xfId="1" applyNumberFormat="1" applyFont="1" applyFill="1" applyBorder="1" applyAlignment="1">
      <alignment horizontal="center" vertical="top"/>
    </xf>
    <xf numFmtId="164" fontId="6" fillId="4" borderId="20" xfId="1" applyNumberFormat="1" applyFont="1" applyFill="1" applyBorder="1" applyAlignment="1">
      <alignment horizontal="center" vertical="top"/>
    </xf>
    <xf numFmtId="0" fontId="7" fillId="0" borderId="21" xfId="1" applyFont="1" applyFill="1" applyBorder="1" applyAlignment="1">
      <alignment horizontal="center" vertical="top" wrapText="1"/>
    </xf>
    <xf numFmtId="164" fontId="7" fillId="0" borderId="22" xfId="1" applyNumberFormat="1" applyFont="1" applyFill="1" applyBorder="1" applyAlignment="1">
      <alignment horizontal="center" vertical="top"/>
    </xf>
    <xf numFmtId="164" fontId="7" fillId="0" borderId="23" xfId="1" applyNumberFormat="1" applyFont="1" applyFill="1" applyBorder="1" applyAlignment="1">
      <alignment horizontal="center" vertical="top"/>
    </xf>
    <xf numFmtId="164" fontId="7" fillId="0" borderId="24" xfId="1" applyNumberFormat="1" applyFont="1" applyFill="1" applyBorder="1" applyAlignment="1">
      <alignment horizontal="center" vertical="top"/>
    </xf>
    <xf numFmtId="0" fontId="6" fillId="4" borderId="25" xfId="1" applyFont="1" applyFill="1" applyBorder="1" applyAlignment="1">
      <alignment horizontal="right" vertical="top" wrapText="1"/>
    </xf>
    <xf numFmtId="164" fontId="7" fillId="4" borderId="26" xfId="1" applyNumberFormat="1" applyFont="1" applyFill="1" applyBorder="1" applyAlignment="1">
      <alignment horizontal="center" vertical="top"/>
    </xf>
    <xf numFmtId="49" fontId="12" fillId="0" borderId="27" xfId="1" applyNumberFormat="1" applyFont="1" applyBorder="1" applyAlignment="1">
      <alignment horizontal="center" vertical="top"/>
    </xf>
    <xf numFmtId="0" fontId="7" fillId="0" borderId="21" xfId="1" applyFont="1" applyBorder="1" applyAlignment="1">
      <alignment horizontal="center" vertical="top"/>
    </xf>
    <xf numFmtId="164" fontId="3" fillId="0" borderId="28" xfId="1" applyNumberFormat="1" applyFont="1" applyFill="1" applyBorder="1" applyAlignment="1">
      <alignment horizontal="center" vertical="top"/>
    </xf>
    <xf numFmtId="164" fontId="7" fillId="0" borderId="24" xfId="1" applyNumberFormat="1" applyFont="1" applyBorder="1" applyAlignment="1">
      <alignment horizontal="center" vertical="top"/>
    </xf>
    <xf numFmtId="49" fontId="12" fillId="0" borderId="29" xfId="1" applyNumberFormat="1" applyFont="1" applyBorder="1" applyAlignment="1">
      <alignment horizontal="center" vertical="top"/>
    </xf>
    <xf numFmtId="49" fontId="17" fillId="0" borderId="30" xfId="1" applyNumberFormat="1" applyFont="1" applyBorder="1" applyAlignment="1">
      <alignment horizontal="center" vertical="top"/>
    </xf>
    <xf numFmtId="164" fontId="7" fillId="0" borderId="17" xfId="1" applyNumberFormat="1" applyFont="1" applyFill="1" applyBorder="1" applyAlignment="1">
      <alignment horizontal="center" vertical="top"/>
    </xf>
    <xf numFmtId="164" fontId="7" fillId="0" borderId="26" xfId="1" applyNumberFormat="1" applyFont="1" applyFill="1" applyBorder="1" applyAlignment="1">
      <alignment horizontal="center" vertical="top"/>
    </xf>
    <xf numFmtId="0" fontId="15" fillId="0" borderId="3" xfId="1" applyFont="1" applyBorder="1" applyAlignment="1">
      <alignment vertical="top" wrapText="1"/>
    </xf>
    <xf numFmtId="49" fontId="17" fillId="0" borderId="9" xfId="1" applyNumberFormat="1" applyFont="1" applyBorder="1" applyAlignment="1">
      <alignment horizontal="center" vertical="top"/>
    </xf>
    <xf numFmtId="164" fontId="3" fillId="0" borderId="31" xfId="1" applyNumberFormat="1" applyFont="1" applyFill="1" applyBorder="1" applyAlignment="1">
      <alignment horizontal="center" vertical="top"/>
    </xf>
    <xf numFmtId="164" fontId="3" fillId="0" borderId="18" xfId="1" applyNumberFormat="1" applyFont="1" applyFill="1" applyBorder="1" applyAlignment="1">
      <alignment horizontal="center" vertical="top"/>
    </xf>
    <xf numFmtId="164" fontId="7" fillId="0" borderId="32" xfId="1" applyNumberFormat="1" applyFont="1" applyFill="1" applyBorder="1" applyAlignment="1">
      <alignment horizontal="center" vertical="top"/>
    </xf>
    <xf numFmtId="164" fontId="7" fillId="0" borderId="33" xfId="1" applyNumberFormat="1" applyFont="1" applyFill="1" applyBorder="1" applyAlignment="1">
      <alignment horizontal="center" vertical="top"/>
    </xf>
    <xf numFmtId="164" fontId="7" fillId="5" borderId="14" xfId="1" applyNumberFormat="1" applyFont="1" applyFill="1" applyBorder="1" applyAlignment="1">
      <alignment horizontal="center" vertical="top"/>
    </xf>
    <xf numFmtId="164" fontId="7" fillId="5" borderId="23" xfId="1" applyNumberFormat="1" applyFont="1" applyFill="1" applyBorder="1" applyAlignment="1">
      <alignment horizontal="center" vertical="top"/>
    </xf>
    <xf numFmtId="164" fontId="7" fillId="5" borderId="17" xfId="1" applyNumberFormat="1" applyFont="1" applyFill="1" applyBorder="1" applyAlignment="1">
      <alignment horizontal="center" vertical="top"/>
    </xf>
    <xf numFmtId="164" fontId="9" fillId="5" borderId="23" xfId="1" applyNumberFormat="1" applyFont="1" applyFill="1" applyBorder="1" applyAlignment="1">
      <alignment horizontal="center" vertical="top"/>
    </xf>
    <xf numFmtId="164" fontId="9" fillId="5" borderId="28" xfId="1" applyNumberFormat="1" applyFont="1" applyFill="1" applyBorder="1" applyAlignment="1">
      <alignment horizontal="center" vertical="top"/>
    </xf>
    <xf numFmtId="49" fontId="7" fillId="0" borderId="0" xfId="1" applyNumberFormat="1" applyFont="1" applyBorder="1" applyAlignment="1">
      <alignment horizontal="center" vertical="top"/>
    </xf>
    <xf numFmtId="49" fontId="7" fillId="0" borderId="34" xfId="1" applyNumberFormat="1" applyFont="1" applyBorder="1" applyAlignment="1">
      <alignment horizontal="center" vertical="top"/>
    </xf>
    <xf numFmtId="164" fontId="6" fillId="4" borderId="12" xfId="1" applyNumberFormat="1" applyFont="1" applyFill="1" applyBorder="1" applyAlignment="1">
      <alignment horizontal="center" vertical="top"/>
    </xf>
    <xf numFmtId="164" fontId="9" fillId="0" borderId="22" xfId="1" applyNumberFormat="1" applyFont="1" applyFill="1" applyBorder="1" applyAlignment="1">
      <alignment horizontal="center" vertical="top"/>
    </xf>
    <xf numFmtId="164" fontId="9" fillId="0" borderId="31" xfId="1" applyNumberFormat="1" applyFont="1" applyFill="1" applyBorder="1" applyAlignment="1">
      <alignment horizontal="center" vertical="top"/>
    </xf>
    <xf numFmtId="0" fontId="16" fillId="4" borderId="25" xfId="0" applyFont="1" applyFill="1" applyBorder="1" applyAlignment="1">
      <alignment horizontal="center" vertical="top"/>
    </xf>
    <xf numFmtId="164" fontId="3" fillId="0" borderId="5" xfId="0" applyNumberFormat="1" applyFont="1" applyFill="1" applyBorder="1" applyAlignment="1">
      <alignment horizontal="center" vertical="top" wrapText="1"/>
    </xf>
    <xf numFmtId="164" fontId="3" fillId="0" borderId="33" xfId="0" applyNumberFormat="1" applyFont="1" applyFill="1" applyBorder="1" applyAlignment="1">
      <alignment horizontal="center" vertical="top" wrapText="1"/>
    </xf>
    <xf numFmtId="164" fontId="3" fillId="0" borderId="2" xfId="0" applyNumberFormat="1" applyFont="1" applyFill="1" applyBorder="1" applyAlignment="1">
      <alignment horizontal="center" vertical="top" wrapText="1"/>
    </xf>
    <xf numFmtId="0" fontId="7" fillId="0" borderId="9" xfId="1" applyFont="1" applyBorder="1" applyAlignment="1">
      <alignment horizontal="center" vertical="top"/>
    </xf>
    <xf numFmtId="0" fontId="3" fillId="0" borderId="9" xfId="0" applyFont="1" applyBorder="1" applyAlignment="1">
      <alignment horizontal="center" vertical="top" wrapText="1"/>
    </xf>
    <xf numFmtId="49" fontId="12" fillId="3" borderId="11" xfId="0" applyNumberFormat="1" applyFont="1" applyFill="1" applyBorder="1" applyAlignment="1">
      <alignment horizontal="center" vertical="top"/>
    </xf>
    <xf numFmtId="49" fontId="12" fillId="2" borderId="35" xfId="0" applyNumberFormat="1" applyFont="1" applyFill="1" applyBorder="1" applyAlignment="1">
      <alignment horizontal="center" vertical="top"/>
    </xf>
    <xf numFmtId="49" fontId="12" fillId="2" borderId="2" xfId="0" applyNumberFormat="1" applyFont="1" applyFill="1" applyBorder="1" applyAlignment="1">
      <alignment horizontal="center" vertical="top"/>
    </xf>
    <xf numFmtId="0" fontId="9" fillId="0" borderId="0" xfId="0" applyFont="1" applyBorder="1" applyAlignment="1">
      <alignment vertical="top"/>
    </xf>
    <xf numFmtId="164" fontId="12" fillId="2" borderId="35" xfId="0" applyNumberFormat="1" applyFont="1" applyFill="1" applyBorder="1" applyAlignment="1">
      <alignment horizontal="center" vertical="top"/>
    </xf>
    <xf numFmtId="164" fontId="12" fillId="2" borderId="36" xfId="0" applyNumberFormat="1" applyFont="1" applyFill="1" applyBorder="1" applyAlignment="1">
      <alignment horizontal="center" vertical="top"/>
    </xf>
    <xf numFmtId="164" fontId="12" fillId="2" borderId="11" xfId="0" applyNumberFormat="1" applyFont="1" applyFill="1" applyBorder="1" applyAlignment="1">
      <alignment horizontal="center" vertical="top"/>
    </xf>
    <xf numFmtId="164" fontId="12" fillId="2" borderId="6" xfId="0" applyNumberFormat="1" applyFont="1" applyFill="1" applyBorder="1" applyAlignment="1">
      <alignment horizontal="center" vertical="top"/>
    </xf>
    <xf numFmtId="164" fontId="12" fillId="2" borderId="19" xfId="0" applyNumberFormat="1" applyFont="1" applyFill="1" applyBorder="1" applyAlignment="1">
      <alignment horizontal="center" vertical="top"/>
    </xf>
    <xf numFmtId="49" fontId="12" fillId="6" borderId="11" xfId="0" applyNumberFormat="1" applyFont="1" applyFill="1" applyBorder="1" applyAlignment="1">
      <alignment horizontal="center" vertical="top"/>
    </xf>
    <xf numFmtId="0" fontId="3" fillId="0" borderId="37" xfId="0" applyFont="1" applyBorder="1" applyAlignment="1">
      <alignment horizontal="center" vertical="top"/>
    </xf>
    <xf numFmtId="0" fontId="16" fillId="4" borderId="38" xfId="0" applyFont="1" applyFill="1" applyBorder="1" applyAlignment="1">
      <alignment horizontal="center" vertical="top"/>
    </xf>
    <xf numFmtId="164" fontId="2" fillId="4" borderId="39" xfId="0" applyNumberFormat="1" applyFont="1" applyFill="1" applyBorder="1" applyAlignment="1">
      <alignment horizontal="center" vertical="top"/>
    </xf>
    <xf numFmtId="164" fontId="2" fillId="4" borderId="17" xfId="0" applyNumberFormat="1" applyFont="1" applyFill="1" applyBorder="1" applyAlignment="1">
      <alignment horizontal="center" vertical="top"/>
    </xf>
    <xf numFmtId="164" fontId="3" fillId="0" borderId="32" xfId="0" applyNumberFormat="1" applyFont="1" applyFill="1" applyBorder="1" applyAlignment="1">
      <alignment horizontal="center" vertical="top" wrapText="1"/>
    </xf>
    <xf numFmtId="164" fontId="3" fillId="0" borderId="40" xfId="0" applyNumberFormat="1" applyFont="1" applyFill="1" applyBorder="1" applyAlignment="1">
      <alignment horizontal="center" vertical="top" wrapText="1"/>
    </xf>
    <xf numFmtId="0" fontId="3" fillId="0" borderId="41" xfId="0" applyFont="1" applyBorder="1" applyAlignment="1">
      <alignment horizontal="center" vertical="top" wrapText="1"/>
    </xf>
    <xf numFmtId="164" fontId="3" fillId="0" borderId="42" xfId="0" applyNumberFormat="1" applyFont="1" applyBorder="1" applyAlignment="1">
      <alignment horizontal="center" vertical="center"/>
    </xf>
    <xf numFmtId="164" fontId="3" fillId="0" borderId="14" xfId="0" applyNumberFormat="1" applyFont="1" applyBorder="1" applyAlignment="1">
      <alignment horizontal="center" vertical="center"/>
    </xf>
    <xf numFmtId="164" fontId="2" fillId="4" borderId="39"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3" fillId="0" borderId="43" xfId="0" applyFont="1" applyBorder="1" applyAlignment="1">
      <alignment horizontal="center" vertical="top"/>
    </xf>
    <xf numFmtId="164" fontId="3" fillId="0" borderId="44" xfId="0" applyNumberFormat="1" applyFont="1" applyBorder="1" applyAlignment="1">
      <alignment horizontal="center" vertical="center"/>
    </xf>
    <xf numFmtId="164" fontId="3" fillId="0" borderId="45" xfId="0" applyNumberFormat="1" applyFont="1" applyBorder="1" applyAlignment="1">
      <alignment horizontal="center" vertical="center"/>
    </xf>
    <xf numFmtId="0" fontId="3" fillId="0" borderId="0" xfId="0" applyFont="1" applyFill="1" applyAlignment="1">
      <alignment vertical="top"/>
    </xf>
    <xf numFmtId="0" fontId="2" fillId="0" borderId="41" xfId="0" applyFont="1" applyBorder="1" applyAlignment="1">
      <alignment horizontal="center" vertical="top" wrapText="1"/>
    </xf>
    <xf numFmtId="0" fontId="16" fillId="5" borderId="43" xfId="0" applyFont="1" applyFill="1" applyBorder="1" applyAlignment="1">
      <alignment horizontal="center" vertical="top"/>
    </xf>
    <xf numFmtId="164" fontId="2" fillId="5" borderId="45" xfId="0" applyNumberFormat="1" applyFont="1" applyFill="1" applyBorder="1" applyAlignment="1">
      <alignment horizontal="center" vertical="top"/>
    </xf>
    <xf numFmtId="164" fontId="7" fillId="5" borderId="44" xfId="0" applyNumberFormat="1" applyFont="1" applyFill="1" applyBorder="1" applyAlignment="1">
      <alignment horizontal="center" vertical="top"/>
    </xf>
    <xf numFmtId="0" fontId="3" fillId="0" borderId="46" xfId="0" applyFont="1" applyBorder="1" applyAlignment="1">
      <alignment horizontal="center" vertical="top" wrapText="1"/>
    </xf>
    <xf numFmtId="164" fontId="3" fillId="0" borderId="44" xfId="0" applyNumberFormat="1" applyFont="1" applyFill="1" applyBorder="1" applyAlignment="1">
      <alignment horizontal="center" vertical="top" wrapText="1"/>
    </xf>
    <xf numFmtId="164" fontId="3" fillId="0" borderId="45" xfId="0" applyNumberFormat="1" applyFont="1" applyFill="1" applyBorder="1" applyAlignment="1">
      <alignment horizontal="center" vertical="top" wrapText="1"/>
    </xf>
    <xf numFmtId="164" fontId="2" fillId="0" borderId="45" xfId="0" applyNumberFormat="1" applyFont="1" applyFill="1" applyBorder="1" applyAlignment="1">
      <alignment horizontal="center" vertical="top" wrapText="1"/>
    </xf>
    <xf numFmtId="0" fontId="16" fillId="4" borderId="9" xfId="0" applyFont="1" applyFill="1" applyBorder="1" applyAlignment="1">
      <alignment horizontal="center" vertical="top"/>
    </xf>
    <xf numFmtId="164" fontId="2" fillId="4" borderId="47" xfId="0" applyNumberFormat="1" applyFont="1" applyFill="1" applyBorder="1" applyAlignment="1">
      <alignment horizontal="center" vertical="top"/>
    </xf>
    <xf numFmtId="164" fontId="2" fillId="4" borderId="1" xfId="0" applyNumberFormat="1" applyFont="1" applyFill="1" applyBorder="1" applyAlignment="1">
      <alignment horizontal="center" vertical="top"/>
    </xf>
    <xf numFmtId="164" fontId="7" fillId="5" borderId="45" xfId="0" applyNumberFormat="1" applyFont="1" applyFill="1" applyBorder="1" applyAlignment="1">
      <alignment horizontal="center" vertical="top"/>
    </xf>
    <xf numFmtId="164" fontId="7" fillId="0" borderId="32" xfId="0" applyNumberFormat="1" applyFont="1" applyFill="1" applyBorder="1" applyAlignment="1">
      <alignment horizontal="center" vertical="top" wrapText="1"/>
    </xf>
    <xf numFmtId="0" fontId="16" fillId="4" borderId="10" xfId="0" applyFont="1" applyFill="1" applyBorder="1" applyAlignment="1">
      <alignment horizontal="center" vertical="top"/>
    </xf>
    <xf numFmtId="0" fontId="16" fillId="5" borderId="48" xfId="0" applyFont="1" applyFill="1" applyBorder="1" applyAlignment="1">
      <alignment vertical="top"/>
    </xf>
    <xf numFmtId="0" fontId="16" fillId="5" borderId="23" xfId="0" applyFont="1" applyFill="1" applyBorder="1" applyAlignment="1">
      <alignment vertical="top"/>
    </xf>
    <xf numFmtId="164" fontId="2" fillId="4" borderId="18" xfId="0" applyNumberFormat="1" applyFont="1" applyFill="1" applyBorder="1" applyAlignment="1">
      <alignment horizontal="center" vertical="top"/>
    </xf>
    <xf numFmtId="164" fontId="2" fillId="4" borderId="49" xfId="0" applyNumberFormat="1" applyFont="1" applyFill="1" applyBorder="1" applyAlignment="1">
      <alignment horizontal="center" vertical="top"/>
    </xf>
    <xf numFmtId="164" fontId="2" fillId="4" borderId="26" xfId="0" applyNumberFormat="1" applyFont="1" applyFill="1" applyBorder="1" applyAlignment="1">
      <alignment horizontal="center" vertical="top"/>
    </xf>
    <xf numFmtId="0" fontId="16" fillId="5" borderId="50" xfId="0" applyFont="1" applyFill="1" applyBorder="1" applyAlignment="1">
      <alignment vertical="top"/>
    </xf>
    <xf numFmtId="0" fontId="16" fillId="4" borderId="51" xfId="0" applyFont="1" applyFill="1" applyBorder="1" applyAlignment="1">
      <alignment vertical="top"/>
    </xf>
    <xf numFmtId="0" fontId="16" fillId="5" borderId="14" xfId="0" applyFont="1" applyFill="1" applyBorder="1" applyAlignment="1">
      <alignment vertical="top"/>
    </xf>
    <xf numFmtId="0" fontId="16" fillId="5" borderId="15" xfId="0" applyFont="1" applyFill="1" applyBorder="1" applyAlignment="1">
      <alignment vertical="top"/>
    </xf>
    <xf numFmtId="164" fontId="3" fillId="0" borderId="52" xfId="1" applyNumberFormat="1" applyFont="1" applyFill="1" applyBorder="1" applyAlignment="1">
      <alignment horizontal="center" vertical="top"/>
    </xf>
    <xf numFmtId="164" fontId="3" fillId="0" borderId="53" xfId="1" applyNumberFormat="1" applyFont="1" applyFill="1" applyBorder="1" applyAlignment="1">
      <alignment horizontal="center" vertical="top"/>
    </xf>
    <xf numFmtId="164" fontId="7" fillId="0" borderId="49" xfId="1" applyNumberFormat="1" applyFont="1" applyFill="1" applyBorder="1" applyAlignment="1">
      <alignment horizontal="center" vertical="top"/>
    </xf>
    <xf numFmtId="164" fontId="7" fillId="0" borderId="2" xfId="1" applyNumberFormat="1" applyFont="1" applyFill="1" applyBorder="1" applyAlignment="1">
      <alignment horizontal="center" vertical="top"/>
    </xf>
    <xf numFmtId="164" fontId="6" fillId="4" borderId="54" xfId="1" applyNumberFormat="1" applyFont="1" applyFill="1" applyBorder="1" applyAlignment="1">
      <alignment horizontal="center" vertical="top"/>
    </xf>
    <xf numFmtId="164" fontId="7" fillId="0" borderId="55" xfId="1" applyNumberFormat="1" applyFont="1" applyFill="1" applyBorder="1" applyAlignment="1">
      <alignment horizontal="center" vertical="top"/>
    </xf>
    <xf numFmtId="164" fontId="7" fillId="4" borderId="49" xfId="1" applyNumberFormat="1" applyFont="1" applyFill="1" applyBorder="1" applyAlignment="1">
      <alignment horizontal="center" vertical="top"/>
    </xf>
    <xf numFmtId="164" fontId="3" fillId="0" borderId="52" xfId="0" applyNumberFormat="1" applyFont="1" applyBorder="1" applyAlignment="1">
      <alignment horizontal="center" vertical="center"/>
    </xf>
    <xf numFmtId="164" fontId="2" fillId="4" borderId="49" xfId="0" applyNumberFormat="1" applyFont="1" applyFill="1" applyBorder="1" applyAlignment="1">
      <alignment horizontal="center" vertical="center"/>
    </xf>
    <xf numFmtId="164" fontId="7" fillId="5" borderId="4" xfId="0" applyNumberFormat="1" applyFont="1" applyFill="1" applyBorder="1" applyAlignment="1">
      <alignment horizontal="center" vertical="top"/>
    </xf>
    <xf numFmtId="164" fontId="2" fillId="4" borderId="56" xfId="0" applyNumberFormat="1" applyFont="1" applyFill="1" applyBorder="1" applyAlignment="1">
      <alignment horizontal="center" vertical="top"/>
    </xf>
    <xf numFmtId="164" fontId="3" fillId="0" borderId="4" xfId="0" applyNumberFormat="1" applyFont="1" applyFill="1" applyBorder="1" applyAlignment="1">
      <alignment horizontal="center" vertical="top" wrapText="1"/>
    </xf>
    <xf numFmtId="164" fontId="3" fillId="0" borderId="4" xfId="0" applyNumberFormat="1" applyFont="1" applyBorder="1" applyAlignment="1">
      <alignment horizontal="center" vertical="center"/>
    </xf>
    <xf numFmtId="166" fontId="3" fillId="0" borderId="13" xfId="0" applyNumberFormat="1" applyFont="1" applyBorder="1" applyAlignment="1">
      <alignment horizontal="center" vertical="center"/>
    </xf>
    <xf numFmtId="164" fontId="3" fillId="0" borderId="15" xfId="0" applyNumberFormat="1" applyFont="1" applyBorder="1" applyAlignment="1">
      <alignment horizontal="center" vertical="center"/>
    </xf>
    <xf numFmtId="164" fontId="2" fillId="4" borderId="18" xfId="0" applyNumberFormat="1" applyFont="1" applyFill="1" applyBorder="1" applyAlignment="1">
      <alignment horizontal="center" vertical="center"/>
    </xf>
    <xf numFmtId="164" fontId="2" fillId="4" borderId="26" xfId="0" applyNumberFormat="1" applyFont="1" applyFill="1" applyBorder="1" applyAlignment="1">
      <alignment horizontal="center" vertical="center"/>
    </xf>
    <xf numFmtId="164" fontId="3" fillId="0" borderId="13" xfId="0" applyNumberFormat="1" applyFont="1" applyBorder="1" applyAlignment="1">
      <alignment horizontal="center" vertical="center"/>
    </xf>
    <xf numFmtId="164" fontId="7" fillId="0" borderId="5" xfId="0" applyNumberFormat="1" applyFont="1" applyFill="1" applyBorder="1" applyAlignment="1">
      <alignment horizontal="center" vertical="top" wrapText="1"/>
    </xf>
    <xf numFmtId="164" fontId="2" fillId="5" borderId="57" xfId="0" applyNumberFormat="1" applyFont="1" applyFill="1" applyBorder="1" applyAlignment="1">
      <alignment horizontal="center" vertical="top"/>
    </xf>
    <xf numFmtId="164" fontId="2" fillId="4" borderId="58" xfId="0" applyNumberFormat="1" applyFont="1" applyFill="1" applyBorder="1" applyAlignment="1">
      <alignment horizontal="center" vertical="top"/>
    </xf>
    <xf numFmtId="164" fontId="2" fillId="0" borderId="16" xfId="0" applyNumberFormat="1" applyFont="1" applyFill="1" applyBorder="1" applyAlignment="1">
      <alignment horizontal="center" vertical="top" wrapText="1"/>
    </xf>
    <xf numFmtId="164" fontId="3" fillId="0" borderId="57" xfId="0" applyNumberFormat="1" applyFont="1" applyFill="1" applyBorder="1" applyAlignment="1">
      <alignment horizontal="center" vertical="top" wrapText="1"/>
    </xf>
    <xf numFmtId="164" fontId="3" fillId="0" borderId="16" xfId="0" applyNumberFormat="1" applyFont="1" applyBorder="1" applyAlignment="1">
      <alignment horizontal="center" vertical="center"/>
    </xf>
    <xf numFmtId="164" fontId="3" fillId="0" borderId="57" xfId="0" applyNumberFormat="1" applyFont="1" applyBorder="1" applyAlignment="1">
      <alignment horizontal="center" vertical="center"/>
    </xf>
    <xf numFmtId="0" fontId="12" fillId="5" borderId="59" xfId="0" applyFont="1" applyFill="1" applyBorder="1" applyAlignment="1">
      <alignment horizontal="left" vertical="top" wrapText="1"/>
    </xf>
    <xf numFmtId="0" fontId="18" fillId="5" borderId="59" xfId="0" applyFont="1" applyFill="1" applyBorder="1" applyAlignment="1">
      <alignment horizontal="left" vertical="top" wrapText="1"/>
    </xf>
    <xf numFmtId="49" fontId="12" fillId="6" borderId="35" xfId="0" applyNumberFormat="1" applyFont="1" applyFill="1" applyBorder="1" applyAlignment="1">
      <alignment horizontal="center" vertical="top"/>
    </xf>
    <xf numFmtId="164" fontId="12" fillId="6" borderId="6" xfId="0" applyNumberFormat="1" applyFont="1" applyFill="1" applyBorder="1" applyAlignment="1">
      <alignment horizontal="center" vertical="top"/>
    </xf>
    <xf numFmtId="164" fontId="12" fillId="6" borderId="19" xfId="0" applyNumberFormat="1" applyFont="1" applyFill="1" applyBorder="1" applyAlignment="1">
      <alignment horizontal="center" vertical="top"/>
    </xf>
    <xf numFmtId="164" fontId="7" fillId="5" borderId="16" xfId="0" applyNumberFormat="1" applyFont="1" applyFill="1" applyBorder="1" applyAlignment="1">
      <alignment horizontal="center" vertical="top"/>
    </xf>
    <xf numFmtId="0" fontId="9" fillId="6" borderId="59" xfId="0" applyFont="1" applyFill="1" applyBorder="1" applyAlignment="1">
      <alignment horizontal="left" vertical="top" wrapText="1"/>
    </xf>
    <xf numFmtId="0" fontId="14" fillId="6" borderId="59" xfId="0" applyFont="1" applyFill="1" applyBorder="1" applyAlignment="1">
      <alignment horizontal="left" vertical="top" wrapText="1"/>
    </xf>
    <xf numFmtId="0" fontId="7" fillId="0" borderId="41" xfId="0" applyFont="1" applyBorder="1" applyAlignment="1">
      <alignment horizontal="center" vertical="top" wrapText="1"/>
    </xf>
    <xf numFmtId="164" fontId="7" fillId="0" borderId="16" xfId="0" applyNumberFormat="1" applyFont="1" applyFill="1" applyBorder="1" applyAlignment="1">
      <alignment horizontal="center" vertical="top" wrapText="1"/>
    </xf>
    <xf numFmtId="164" fontId="7" fillId="0" borderId="45" xfId="0" applyNumberFormat="1" applyFont="1" applyFill="1" applyBorder="1" applyAlignment="1">
      <alignment horizontal="center" vertical="top" wrapText="1"/>
    </xf>
    <xf numFmtId="164" fontId="7" fillId="0" borderId="13" xfId="0" applyNumberFormat="1" applyFont="1" applyFill="1" applyBorder="1" applyAlignment="1">
      <alignment horizontal="center" vertical="top" wrapText="1"/>
    </xf>
    <xf numFmtId="164" fontId="7" fillId="0" borderId="14" xfId="0" applyNumberFormat="1" applyFont="1" applyFill="1" applyBorder="1" applyAlignment="1">
      <alignment horizontal="center" vertical="top" wrapText="1"/>
    </xf>
    <xf numFmtId="0" fontId="11" fillId="5" borderId="34" xfId="0" applyFont="1" applyFill="1" applyBorder="1" applyAlignment="1">
      <alignment horizontal="center" vertical="top"/>
    </xf>
    <xf numFmtId="0" fontId="11" fillId="0" borderId="0" xfId="0" applyFont="1" applyBorder="1" applyAlignment="1">
      <alignment vertical="top"/>
    </xf>
    <xf numFmtId="0" fontId="9" fillId="0" borderId="60" xfId="0" applyFont="1" applyBorder="1" applyAlignment="1">
      <alignment vertical="top"/>
    </xf>
    <xf numFmtId="0" fontId="9" fillId="0" borderId="60" xfId="0" applyFont="1" applyBorder="1" applyAlignment="1">
      <alignment vertical="top" wrapText="1"/>
    </xf>
    <xf numFmtId="0" fontId="9" fillId="0" borderId="62" xfId="0" applyFont="1" applyBorder="1" applyAlignment="1">
      <alignment vertical="top" wrapText="1"/>
    </xf>
    <xf numFmtId="0" fontId="9" fillId="0" borderId="63" xfId="0" applyFont="1" applyBorder="1" applyAlignment="1">
      <alignment vertical="top" wrapText="1"/>
    </xf>
    <xf numFmtId="0" fontId="9" fillId="0" borderId="64" xfId="0" applyFont="1" applyBorder="1" applyAlignment="1">
      <alignment vertical="top" wrapText="1"/>
    </xf>
    <xf numFmtId="0" fontId="9" fillId="0" borderId="61" xfId="0" applyFont="1" applyBorder="1" applyAlignment="1">
      <alignment vertical="top" wrapText="1"/>
    </xf>
    <xf numFmtId="0" fontId="11" fillId="0" borderId="0" xfId="0" applyFont="1" applyAlignment="1">
      <alignment horizontal="center" vertical="top"/>
    </xf>
    <xf numFmtId="0" fontId="9" fillId="0" borderId="0" xfId="0" applyFont="1" applyBorder="1" applyAlignment="1">
      <alignment horizontal="center" vertical="top"/>
    </xf>
    <xf numFmtId="0" fontId="9" fillId="0" borderId="29" xfId="0" applyFont="1" applyBorder="1" applyAlignment="1">
      <alignment vertical="top" wrapText="1"/>
    </xf>
    <xf numFmtId="0" fontId="9" fillId="0" borderId="30" xfId="0" applyFont="1" applyBorder="1" applyAlignment="1">
      <alignment vertical="top" wrapText="1"/>
    </xf>
    <xf numFmtId="0" fontId="9" fillId="0" borderId="27" xfId="0" applyFont="1" applyBorder="1" applyAlignment="1">
      <alignment vertical="top" wrapText="1"/>
    </xf>
    <xf numFmtId="0" fontId="9" fillId="5" borderId="27" xfId="0" applyFont="1" applyFill="1" applyBorder="1" applyAlignment="1">
      <alignment vertical="top" wrapText="1"/>
    </xf>
    <xf numFmtId="0" fontId="9" fillId="0" borderId="30" xfId="0" applyFont="1" applyBorder="1" applyAlignment="1">
      <alignment vertical="top"/>
    </xf>
    <xf numFmtId="0" fontId="9" fillId="0" borderId="64" xfId="0" applyFont="1" applyBorder="1" applyAlignment="1">
      <alignment vertical="top"/>
    </xf>
    <xf numFmtId="0" fontId="9" fillId="0" borderId="30" xfId="0" applyFont="1" applyFill="1" applyBorder="1" applyAlignment="1">
      <alignment vertical="top"/>
    </xf>
    <xf numFmtId="0" fontId="9" fillId="0" borderId="29" xfId="0" applyFont="1" applyBorder="1" applyAlignment="1">
      <alignment vertical="top"/>
    </xf>
    <xf numFmtId="49" fontId="12" fillId="2" borderId="32" xfId="0" applyNumberFormat="1" applyFont="1" applyFill="1" applyBorder="1" applyAlignment="1">
      <alignment vertical="top"/>
    </xf>
    <xf numFmtId="49" fontId="12" fillId="2" borderId="45" xfId="0" applyNumberFormat="1" applyFont="1" applyFill="1" applyBorder="1" applyAlignment="1">
      <alignment vertical="top"/>
    </xf>
    <xf numFmtId="49" fontId="12" fillId="2" borderId="19" xfId="0" applyNumberFormat="1" applyFont="1" applyFill="1" applyBorder="1" applyAlignment="1">
      <alignment vertical="top"/>
    </xf>
    <xf numFmtId="49" fontId="12" fillId="3" borderId="5" xfId="0" applyNumberFormat="1" applyFont="1" applyFill="1" applyBorder="1" applyAlignment="1">
      <alignment vertical="top"/>
    </xf>
    <xf numFmtId="49" fontId="12" fillId="3" borderId="16" xfId="0" applyNumberFormat="1" applyFont="1" applyFill="1" applyBorder="1" applyAlignment="1">
      <alignment vertical="top"/>
    </xf>
    <xf numFmtId="49" fontId="12" fillId="3" borderId="6" xfId="0" applyNumberFormat="1" applyFont="1" applyFill="1" applyBorder="1" applyAlignment="1">
      <alignment vertical="top"/>
    </xf>
    <xf numFmtId="164" fontId="9" fillId="0" borderId="27" xfId="0" applyNumberFormat="1" applyFont="1" applyFill="1" applyBorder="1" applyAlignment="1">
      <alignment vertical="top"/>
    </xf>
    <xf numFmtId="164" fontId="9" fillId="5" borderId="47" xfId="0" applyNumberFormat="1" applyFont="1" applyFill="1" applyBorder="1" applyAlignment="1">
      <alignment vertical="top"/>
    </xf>
    <xf numFmtId="164" fontId="9" fillId="5" borderId="22" xfId="0" applyNumberFormat="1" applyFont="1" applyFill="1" applyBorder="1" applyAlignment="1">
      <alignment vertical="top"/>
    </xf>
    <xf numFmtId="0" fontId="9" fillId="0" borderId="60" xfId="0" applyFont="1" applyBorder="1" applyAlignment="1">
      <alignment horizontal="right" vertical="top"/>
    </xf>
    <xf numFmtId="0" fontId="9" fillId="0" borderId="27" xfId="0" applyFont="1" applyBorder="1" applyAlignment="1">
      <alignment horizontal="right" vertical="top"/>
    </xf>
    <xf numFmtId="0" fontId="9" fillId="0" borderId="63" xfId="0" applyFont="1" applyBorder="1" applyAlignment="1">
      <alignment horizontal="right" vertical="top"/>
    </xf>
    <xf numFmtId="0" fontId="9" fillId="0" borderId="60" xfId="0" applyFont="1" applyFill="1" applyBorder="1" applyAlignment="1">
      <alignment horizontal="right" vertical="top" wrapText="1"/>
    </xf>
    <xf numFmtId="0" fontId="9" fillId="0" borderId="68" xfId="0" applyFont="1" applyBorder="1" applyAlignment="1">
      <alignment horizontal="right" vertical="top"/>
    </xf>
    <xf numFmtId="0" fontId="9" fillId="0" borderId="64" xfId="0" applyFont="1" applyBorder="1" applyAlignment="1">
      <alignment horizontal="right" vertical="top"/>
    </xf>
    <xf numFmtId="0" fontId="9" fillId="0" borderId="12" xfId="0" applyFont="1" applyBorder="1" applyAlignment="1">
      <alignment horizontal="center" vertical="center" textRotation="90"/>
    </xf>
    <xf numFmtId="0" fontId="9" fillId="0" borderId="31" xfId="0" applyFont="1" applyBorder="1" applyAlignment="1">
      <alignment vertical="top"/>
    </xf>
    <xf numFmtId="0" fontId="9" fillId="0" borderId="70" xfId="0" applyFont="1" applyBorder="1" applyAlignment="1">
      <alignment vertical="top"/>
    </xf>
    <xf numFmtId="0" fontId="9" fillId="0" borderId="18" xfId="0" applyFont="1" applyBorder="1" applyAlignment="1">
      <alignment vertical="top"/>
    </xf>
    <xf numFmtId="0" fontId="9" fillId="0" borderId="22" xfId="0" applyFont="1" applyBorder="1" applyAlignment="1">
      <alignment vertical="top"/>
    </xf>
    <xf numFmtId="0" fontId="9" fillId="0" borderId="24" xfId="0" applyFont="1" applyBorder="1" applyAlignment="1">
      <alignment vertical="top"/>
    </xf>
    <xf numFmtId="0" fontId="9" fillId="0" borderId="29" xfId="0" applyFont="1" applyBorder="1" applyAlignment="1">
      <alignment horizontal="right" vertical="top"/>
    </xf>
    <xf numFmtId="0" fontId="9" fillId="0" borderId="30" xfId="0" applyFont="1" applyBorder="1" applyAlignment="1">
      <alignment horizontal="right" vertical="top"/>
    </xf>
    <xf numFmtId="164" fontId="9" fillId="0" borderId="63" xfId="0" applyNumberFormat="1" applyFont="1" applyFill="1" applyBorder="1" applyAlignment="1">
      <alignment horizontal="right" vertical="top"/>
    </xf>
    <xf numFmtId="0" fontId="9" fillId="0" borderId="61" xfId="0" applyFont="1" applyBorder="1" applyAlignment="1">
      <alignment horizontal="right" vertical="top"/>
    </xf>
    <xf numFmtId="0" fontId="11" fillId="0" borderId="0" xfId="0" applyFont="1" applyAlignment="1">
      <alignment horizontal="right" vertical="top"/>
    </xf>
    <xf numFmtId="49" fontId="12" fillId="0" borderId="4" xfId="0" applyNumberFormat="1" applyFont="1" applyBorder="1" applyAlignment="1">
      <alignment vertical="top"/>
    </xf>
    <xf numFmtId="0" fontId="9" fillId="0" borderId="13" xfId="0" applyFont="1" applyBorder="1" applyAlignment="1">
      <alignment vertical="top"/>
    </xf>
    <xf numFmtId="0" fontId="9" fillId="0" borderId="15" xfId="0" applyFont="1" applyBorder="1" applyAlignment="1">
      <alignment vertical="top"/>
    </xf>
    <xf numFmtId="49" fontId="12" fillId="0" borderId="57" xfId="0" applyNumberFormat="1" applyFont="1" applyBorder="1" applyAlignment="1">
      <alignment vertical="top"/>
    </xf>
    <xf numFmtId="0" fontId="9" fillId="0" borderId="47" xfId="0" applyFont="1" applyBorder="1" applyAlignment="1">
      <alignment vertical="top"/>
    </xf>
    <xf numFmtId="0" fontId="9" fillId="0" borderId="58" xfId="0" applyFont="1" applyBorder="1" applyAlignment="1">
      <alignment vertical="top"/>
    </xf>
    <xf numFmtId="49" fontId="12" fillId="0" borderId="33" xfId="0" applyNumberFormat="1" applyFont="1" applyBorder="1" applyAlignment="1">
      <alignment vertical="top"/>
    </xf>
    <xf numFmtId="49" fontId="12" fillId="0" borderId="20" xfId="0" applyNumberFormat="1" applyFont="1" applyBorder="1" applyAlignment="1">
      <alignment vertical="top"/>
    </xf>
    <xf numFmtId="49" fontId="9" fillId="0" borderId="55" xfId="0" applyNumberFormat="1" applyFont="1" applyBorder="1" applyAlignment="1">
      <alignment horizontal="center" vertical="top"/>
    </xf>
    <xf numFmtId="0" fontId="9" fillId="0" borderId="54" xfId="0" applyFont="1" applyBorder="1" applyAlignment="1">
      <alignment horizontal="center" vertical="center"/>
    </xf>
    <xf numFmtId="0" fontId="9" fillId="0" borderId="12" xfId="0" applyFont="1" applyBorder="1" applyAlignment="1">
      <alignment horizontal="center" vertical="center" textRotation="90" wrapText="1"/>
    </xf>
    <xf numFmtId="164" fontId="9" fillId="0" borderId="65" xfId="0" applyNumberFormat="1" applyFont="1" applyFill="1" applyBorder="1" applyAlignment="1">
      <alignment horizontal="right" vertical="top"/>
    </xf>
    <xf numFmtId="164" fontId="12" fillId="2" borderId="10" xfId="0" applyNumberFormat="1" applyFont="1" applyFill="1" applyBorder="1" applyAlignment="1">
      <alignment horizontal="right" vertical="top"/>
    </xf>
    <xf numFmtId="164" fontId="12" fillId="2" borderId="72" xfId="0" applyNumberFormat="1" applyFont="1" applyFill="1" applyBorder="1" applyAlignment="1">
      <alignment horizontal="right" vertical="top"/>
    </xf>
    <xf numFmtId="164" fontId="12" fillId="3" borderId="12" xfId="0" applyNumberFormat="1" applyFont="1" applyFill="1" applyBorder="1" applyAlignment="1">
      <alignment horizontal="right" vertical="top"/>
    </xf>
    <xf numFmtId="164" fontId="12" fillId="6" borderId="12" xfId="0" applyNumberFormat="1" applyFont="1" applyFill="1" applyBorder="1" applyAlignment="1">
      <alignment horizontal="right" vertical="top"/>
    </xf>
    <xf numFmtId="164" fontId="11" fillId="0" borderId="0" xfId="0" applyNumberFormat="1" applyFont="1" applyAlignment="1">
      <alignment vertical="top"/>
    </xf>
    <xf numFmtId="164" fontId="9" fillId="0" borderId="64" xfId="0" applyNumberFormat="1" applyFont="1" applyFill="1" applyBorder="1" applyAlignment="1">
      <alignment horizontal="right" vertical="top"/>
    </xf>
    <xf numFmtId="0" fontId="9" fillId="0" borderId="73" xfId="0" applyFont="1" applyBorder="1" applyAlignment="1">
      <alignment horizontal="center" vertical="top"/>
    </xf>
    <xf numFmtId="0" fontId="9" fillId="7" borderId="71" xfId="0" applyFont="1" applyFill="1" applyBorder="1" applyAlignment="1">
      <alignment horizontal="center" vertical="top"/>
    </xf>
    <xf numFmtId="0" fontId="9" fillId="7" borderId="21" xfId="0" applyFont="1" applyFill="1" applyBorder="1" applyAlignment="1">
      <alignment horizontal="center" vertical="top"/>
    </xf>
    <xf numFmtId="0" fontId="9" fillId="7" borderId="27" xfId="0" applyFont="1" applyFill="1" applyBorder="1" applyAlignment="1">
      <alignment vertical="top" wrapText="1"/>
    </xf>
    <xf numFmtId="0" fontId="9" fillId="7" borderId="61" xfId="0" applyFont="1" applyFill="1" applyBorder="1" applyAlignment="1">
      <alignment horizontal="center" vertical="top"/>
    </xf>
    <xf numFmtId="0" fontId="9" fillId="7" borderId="29" xfId="0" applyFont="1" applyFill="1" applyBorder="1" applyAlignment="1">
      <alignment vertical="top" wrapText="1"/>
    </xf>
    <xf numFmtId="0" fontId="9" fillId="7" borderId="60" xfId="0" applyFont="1" applyFill="1" applyBorder="1" applyAlignment="1">
      <alignment horizontal="center" vertical="top"/>
    </xf>
    <xf numFmtId="0" fontId="9" fillId="0" borderId="16" xfId="0" applyFont="1" applyBorder="1" applyAlignment="1">
      <alignment vertical="top"/>
    </xf>
    <xf numFmtId="0" fontId="9" fillId="0" borderId="57" xfId="0" applyFont="1" applyBorder="1" applyAlignment="1">
      <alignment vertical="top"/>
    </xf>
    <xf numFmtId="0" fontId="9" fillId="0" borderId="70" xfId="0" applyFont="1" applyBorder="1" applyAlignment="1">
      <alignment horizontal="center" vertical="top"/>
    </xf>
    <xf numFmtId="164" fontId="9" fillId="0" borderId="29" xfId="0" applyNumberFormat="1" applyFont="1" applyFill="1" applyBorder="1" applyAlignment="1">
      <alignment vertical="top"/>
    </xf>
    <xf numFmtId="0" fontId="9" fillId="0" borderId="62" xfId="0" applyFont="1" applyBorder="1" applyAlignment="1">
      <alignment vertical="top"/>
    </xf>
    <xf numFmtId="0" fontId="9" fillId="0" borderId="15" xfId="0" applyFont="1" applyBorder="1" applyAlignment="1">
      <alignment horizontal="center" vertical="top"/>
    </xf>
    <xf numFmtId="0" fontId="9" fillId="0" borderId="26" xfId="0" applyFont="1" applyBorder="1" applyAlignment="1">
      <alignment horizontal="center" vertical="top"/>
    </xf>
    <xf numFmtId="0" fontId="9" fillId="5" borderId="71" xfId="0" applyFont="1" applyFill="1" applyBorder="1" applyAlignment="1">
      <alignment horizontal="center" vertical="top"/>
    </xf>
    <xf numFmtId="0" fontId="9" fillId="5" borderId="65" xfId="0" applyFont="1" applyFill="1" applyBorder="1" applyAlignment="1">
      <alignment horizontal="center" vertical="top"/>
    </xf>
    <xf numFmtId="0" fontId="9" fillId="5" borderId="21" xfId="0" applyFont="1" applyFill="1" applyBorder="1" applyAlignment="1">
      <alignment horizontal="center" vertical="top"/>
    </xf>
    <xf numFmtId="0" fontId="9" fillId="5" borderId="9" xfId="0" applyFont="1" applyFill="1" applyBorder="1" applyAlignment="1">
      <alignment horizontal="center" vertical="top"/>
    </xf>
    <xf numFmtId="0" fontId="9" fillId="5" borderId="34" xfId="0" applyFont="1" applyFill="1" applyBorder="1" applyAlignment="1">
      <alignment horizontal="center" vertical="top"/>
    </xf>
    <xf numFmtId="0" fontId="9" fillId="5" borderId="64" xfId="0" applyFont="1" applyFill="1" applyBorder="1" applyAlignment="1">
      <alignment horizontal="center" vertical="top"/>
    </xf>
    <xf numFmtId="0" fontId="9" fillId="5" borderId="63" xfId="0" applyFont="1" applyFill="1" applyBorder="1" applyAlignment="1">
      <alignment horizontal="center" vertical="top"/>
    </xf>
    <xf numFmtId="0" fontId="9" fillId="5" borderId="29" xfId="0" applyFont="1" applyFill="1" applyBorder="1" applyAlignment="1">
      <alignment horizontal="center" vertical="top"/>
    </xf>
    <xf numFmtId="0" fontId="9" fillId="5" borderId="67" xfId="0" applyFont="1" applyFill="1" applyBorder="1" applyAlignment="1">
      <alignment horizontal="center" vertical="top"/>
    </xf>
    <xf numFmtId="0" fontId="9" fillId="5" borderId="71" xfId="0" applyFont="1" applyFill="1" applyBorder="1" applyAlignment="1">
      <alignment horizontal="center" vertical="top" wrapText="1"/>
    </xf>
    <xf numFmtId="0" fontId="9" fillId="5" borderId="60" xfId="0" applyFont="1" applyFill="1" applyBorder="1" applyAlignment="1">
      <alignment horizontal="center" vertical="top"/>
    </xf>
    <xf numFmtId="49" fontId="9" fillId="5" borderId="9" xfId="0" applyNumberFormat="1" applyFont="1" applyFill="1" applyBorder="1" applyAlignment="1">
      <alignment horizontal="center" vertical="top"/>
    </xf>
    <xf numFmtId="0" fontId="9" fillId="0" borderId="63" xfId="0" applyFont="1" applyBorder="1" applyAlignment="1">
      <alignment vertical="top"/>
    </xf>
    <xf numFmtId="164" fontId="9" fillId="0" borderId="63" xfId="0" applyNumberFormat="1" applyFont="1" applyFill="1" applyBorder="1" applyAlignment="1">
      <alignment vertical="top"/>
    </xf>
    <xf numFmtId="164" fontId="9" fillId="0" borderId="61" xfId="0" applyNumberFormat="1" applyFont="1" applyFill="1" applyBorder="1" applyAlignment="1">
      <alignment vertical="top"/>
    </xf>
    <xf numFmtId="164" fontId="9" fillId="5" borderId="60" xfId="0" applyNumberFormat="1" applyFont="1" applyFill="1" applyBorder="1" applyAlignment="1">
      <alignment vertical="top"/>
    </xf>
    <xf numFmtId="0" fontId="9" fillId="0" borderId="75" xfId="0" applyFont="1" applyBorder="1" applyAlignment="1">
      <alignment horizontal="center" vertical="top"/>
    </xf>
    <xf numFmtId="0" fontId="9" fillId="0" borderId="66" xfId="0" applyFont="1" applyBorder="1" applyAlignment="1">
      <alignment horizontal="center" vertical="top"/>
    </xf>
    <xf numFmtId="0" fontId="9" fillId="7" borderId="75" xfId="0" applyFont="1" applyFill="1" applyBorder="1" applyAlignment="1">
      <alignment horizontal="center" vertical="top"/>
    </xf>
    <xf numFmtId="0" fontId="9" fillId="7" borderId="63" xfId="0" applyFont="1" applyFill="1" applyBorder="1" applyAlignment="1">
      <alignment vertical="top" wrapText="1"/>
    </xf>
    <xf numFmtId="0" fontId="9" fillId="7" borderId="77" xfId="0" applyFont="1" applyFill="1" applyBorder="1" applyAlignment="1">
      <alignment horizontal="center" vertical="top"/>
    </xf>
    <xf numFmtId="164" fontId="9" fillId="0" borderId="76" xfId="0" applyNumberFormat="1" applyFont="1" applyBorder="1" applyAlignment="1">
      <alignment horizontal="center" vertical="top"/>
    </xf>
    <xf numFmtId="0" fontId="9" fillId="0" borderId="27" xfId="0" applyFont="1" applyFill="1" applyBorder="1" applyAlignment="1">
      <alignment vertical="top" wrapText="1"/>
    </xf>
    <xf numFmtId="164" fontId="9" fillId="0" borderId="75" xfId="0" applyNumberFormat="1" applyFont="1" applyFill="1" applyBorder="1" applyAlignment="1">
      <alignment horizontal="center" vertical="top"/>
    </xf>
    <xf numFmtId="0" fontId="9" fillId="0" borderId="30" xfId="0" applyFont="1" applyFill="1" applyBorder="1" applyAlignment="1">
      <alignment vertical="top" wrapText="1"/>
    </xf>
    <xf numFmtId="164" fontId="9" fillId="0" borderId="76" xfId="0" applyNumberFormat="1" applyFont="1" applyFill="1" applyBorder="1" applyAlignment="1">
      <alignment horizontal="center" vertical="top"/>
    </xf>
    <xf numFmtId="164" fontId="9" fillId="7" borderId="75" xfId="0" applyNumberFormat="1" applyFont="1" applyFill="1" applyBorder="1" applyAlignment="1">
      <alignment horizontal="center" vertical="top"/>
    </xf>
    <xf numFmtId="164" fontId="9" fillId="7" borderId="59" xfId="0" applyNumberFormat="1" applyFont="1" applyFill="1" applyBorder="1" applyAlignment="1">
      <alignment horizontal="center" vertical="top"/>
    </xf>
    <xf numFmtId="0" fontId="9" fillId="7" borderId="59" xfId="0" applyFont="1" applyFill="1" applyBorder="1" applyAlignment="1">
      <alignment horizontal="center" vertical="top"/>
    </xf>
    <xf numFmtId="0" fontId="11" fillId="5" borderId="75" xfId="0" applyFont="1" applyFill="1" applyBorder="1" applyAlignment="1">
      <alignment horizontal="center" vertical="top"/>
    </xf>
    <xf numFmtId="0" fontId="9" fillId="0" borderId="65" xfId="0" applyFont="1" applyBorder="1" applyAlignment="1">
      <alignment horizontal="right" vertical="top"/>
    </xf>
    <xf numFmtId="0" fontId="9" fillId="0" borderId="57" xfId="0" applyFont="1" applyBorder="1" applyAlignment="1">
      <alignment horizontal="center" vertical="top"/>
    </xf>
    <xf numFmtId="0" fontId="9" fillId="0" borderId="29" xfId="0" applyNumberFormat="1" applyFont="1" applyFill="1" applyBorder="1" applyAlignment="1">
      <alignment horizontal="right" vertical="top"/>
    </xf>
    <xf numFmtId="0" fontId="9" fillId="0" borderId="68" xfId="0" applyNumberFormat="1" applyFont="1" applyFill="1" applyBorder="1" applyAlignment="1">
      <alignment horizontal="right" vertical="top"/>
    </xf>
    <xf numFmtId="164" fontId="9" fillId="5" borderId="64" xfId="0" applyNumberFormat="1" applyFont="1" applyFill="1" applyBorder="1" applyAlignment="1">
      <alignment vertical="top"/>
    </xf>
    <xf numFmtId="164" fontId="9" fillId="5" borderId="61" xfId="0" applyNumberFormat="1" applyFont="1" applyFill="1" applyBorder="1" applyAlignment="1">
      <alignment vertical="top"/>
    </xf>
    <xf numFmtId="164" fontId="9" fillId="0" borderId="34" xfId="0" applyNumberFormat="1" applyFont="1" applyFill="1" applyBorder="1" applyAlignment="1">
      <alignment horizontal="right" vertical="top"/>
    </xf>
    <xf numFmtId="0" fontId="9" fillId="0" borderId="74" xfId="0" applyFont="1" applyFill="1" applyBorder="1" applyAlignment="1">
      <alignment horizontal="center" vertical="top"/>
    </xf>
    <xf numFmtId="0" fontId="9" fillId="0" borderId="31" xfId="0" applyFont="1" applyBorder="1" applyAlignment="1">
      <alignment horizontal="left" vertical="top"/>
    </xf>
    <xf numFmtId="0" fontId="9" fillId="0" borderId="70" xfId="0" applyFont="1" applyBorder="1" applyAlignment="1">
      <alignment horizontal="left" vertical="top"/>
    </xf>
    <xf numFmtId="0" fontId="9" fillId="0" borderId="26" xfId="0" applyFont="1" applyBorder="1" applyAlignment="1">
      <alignment horizontal="left" vertical="top"/>
    </xf>
    <xf numFmtId="164" fontId="12" fillId="2" borderId="34" xfId="0" applyNumberFormat="1" applyFont="1" applyFill="1" applyBorder="1" applyAlignment="1">
      <alignment horizontal="right" vertical="top"/>
    </xf>
    <xf numFmtId="0" fontId="9" fillId="5" borderId="29" xfId="0" applyFont="1" applyFill="1" applyBorder="1" applyAlignment="1">
      <alignment vertical="top" wrapText="1"/>
    </xf>
    <xf numFmtId="0" fontId="9" fillId="7" borderId="29" xfId="0" applyFont="1" applyFill="1" applyBorder="1" applyAlignment="1">
      <alignment vertical="top"/>
    </xf>
    <xf numFmtId="49" fontId="9" fillId="5" borderId="71" xfId="0" applyNumberFormat="1" applyFont="1" applyFill="1" applyBorder="1" applyAlignment="1">
      <alignment horizontal="center" vertical="top"/>
    </xf>
    <xf numFmtId="49" fontId="9" fillId="5" borderId="34" xfId="0" applyNumberFormat="1" applyFont="1" applyFill="1" applyBorder="1" applyAlignment="1">
      <alignment horizontal="center" vertical="top"/>
    </xf>
    <xf numFmtId="49" fontId="9" fillId="5" borderId="78" xfId="0" applyNumberFormat="1" applyFont="1" applyFill="1" applyBorder="1" applyAlignment="1">
      <alignment horizontal="center" vertical="top"/>
    </xf>
    <xf numFmtId="49" fontId="9" fillId="5" borderId="73" xfId="0" applyNumberFormat="1" applyFont="1" applyFill="1" applyBorder="1" applyAlignment="1">
      <alignment horizontal="center" vertical="top"/>
    </xf>
    <xf numFmtId="0" fontId="9" fillId="0" borderId="67" xfId="0" applyFont="1" applyBorder="1" applyAlignment="1">
      <alignment horizontal="right" vertical="top" wrapText="1"/>
    </xf>
    <xf numFmtId="0" fontId="9" fillId="5" borderId="67" xfId="0" applyFont="1" applyFill="1" applyBorder="1" applyAlignment="1">
      <alignment horizontal="right" vertical="top" wrapText="1"/>
    </xf>
    <xf numFmtId="165" fontId="12" fillId="5" borderId="0" xfId="0" applyNumberFormat="1" applyFont="1" applyFill="1" applyBorder="1" applyAlignment="1">
      <alignment horizontal="center" vertical="top" wrapText="1"/>
    </xf>
    <xf numFmtId="165" fontId="12" fillId="5" borderId="0" xfId="0" applyNumberFormat="1" applyFont="1" applyFill="1" applyBorder="1" applyAlignment="1">
      <alignment horizontal="center" vertical="top"/>
    </xf>
    <xf numFmtId="165" fontId="9" fillId="5" borderId="0" xfId="0" applyNumberFormat="1" applyFont="1" applyFill="1" applyBorder="1" applyAlignment="1">
      <alignment horizontal="center" vertical="top"/>
    </xf>
    <xf numFmtId="0" fontId="11" fillId="5" borderId="0" xfId="0" applyFont="1" applyFill="1" applyBorder="1" applyAlignment="1">
      <alignment vertical="top"/>
    </xf>
    <xf numFmtId="0" fontId="11" fillId="5" borderId="0" xfId="0" applyFont="1" applyFill="1" applyBorder="1" applyAlignment="1">
      <alignment horizontal="center" vertical="top"/>
    </xf>
    <xf numFmtId="0" fontId="9" fillId="7" borderId="9" xfId="0" applyFont="1" applyFill="1" applyBorder="1" applyAlignment="1">
      <alignment horizontal="center" vertical="top"/>
    </xf>
    <xf numFmtId="164" fontId="17" fillId="0" borderId="60" xfId="0" applyNumberFormat="1" applyFont="1" applyBorder="1" applyAlignment="1">
      <alignment horizontal="center" vertical="center" wrapText="1"/>
    </xf>
    <xf numFmtId="0" fontId="17" fillId="0" borderId="71" xfId="0" applyFont="1" applyBorder="1" applyAlignment="1">
      <alignment horizontal="center" vertical="center" wrapText="1"/>
    </xf>
    <xf numFmtId="165" fontId="17" fillId="0" borderId="71" xfId="0" applyNumberFormat="1" applyFont="1" applyBorder="1" applyAlignment="1">
      <alignment horizontal="center" vertical="center" wrapText="1"/>
    </xf>
    <xf numFmtId="0" fontId="12" fillId="6" borderId="67" xfId="0" applyFont="1" applyFill="1" applyBorder="1" applyAlignment="1">
      <alignment horizontal="right" vertical="top" wrapText="1"/>
    </xf>
    <xf numFmtId="164" fontId="12" fillId="6" borderId="61" xfId="0" applyNumberFormat="1" applyFont="1" applyFill="1" applyBorder="1" applyAlignment="1">
      <alignment horizontal="right" vertical="top" wrapText="1"/>
    </xf>
    <xf numFmtId="165" fontId="12" fillId="6" borderId="67" xfId="0" applyNumberFormat="1" applyFont="1" applyFill="1" applyBorder="1" applyAlignment="1">
      <alignment horizontal="right" vertical="top" wrapText="1"/>
    </xf>
    <xf numFmtId="164" fontId="9" fillId="0" borderId="61" xfId="0" applyNumberFormat="1" applyFont="1" applyBorder="1" applyAlignment="1">
      <alignment horizontal="right" vertical="top" wrapText="1"/>
    </xf>
    <xf numFmtId="165" fontId="9" fillId="0" borderId="67" xfId="0" applyNumberFormat="1" applyFont="1" applyBorder="1" applyAlignment="1">
      <alignment horizontal="right" vertical="top" wrapText="1"/>
    </xf>
    <xf numFmtId="164" fontId="9" fillId="0" borderId="61" xfId="0" applyNumberFormat="1" applyFont="1" applyFill="1" applyBorder="1" applyAlignment="1">
      <alignment horizontal="right" vertical="top" wrapText="1"/>
    </xf>
    <xf numFmtId="164" fontId="9" fillId="5" borderId="61" xfId="0" applyNumberFormat="1" applyFont="1" applyFill="1" applyBorder="1" applyAlignment="1">
      <alignment horizontal="right" vertical="top" wrapText="1"/>
    </xf>
    <xf numFmtId="0" fontId="12" fillId="0" borderId="0" xfId="0" applyFont="1" applyAlignment="1">
      <alignment vertical="top"/>
    </xf>
    <xf numFmtId="0" fontId="9" fillId="0" borderId="67" xfId="0" applyFont="1" applyFill="1" applyBorder="1" applyAlignment="1">
      <alignment horizontal="right" vertical="top" wrapText="1"/>
    </xf>
    <xf numFmtId="164" fontId="9" fillId="0" borderId="0" xfId="0" applyNumberFormat="1" applyFont="1" applyAlignment="1">
      <alignment vertical="top"/>
    </xf>
    <xf numFmtId="0" fontId="9" fillId="5" borderId="10" xfId="0" applyFont="1" applyFill="1" applyBorder="1" applyAlignment="1">
      <alignment horizontal="center" vertical="top"/>
    </xf>
    <xf numFmtId="164" fontId="9" fillId="0" borderId="30" xfId="0" applyNumberFormat="1" applyFont="1" applyFill="1" applyBorder="1" applyAlignment="1">
      <alignment vertical="top"/>
    </xf>
    <xf numFmtId="0" fontId="9" fillId="0" borderId="0" xfId="0" applyFont="1" applyAlignment="1">
      <alignment vertical="top" wrapText="1"/>
    </xf>
    <xf numFmtId="164" fontId="9" fillId="0" borderId="29" xfId="0" applyNumberFormat="1" applyFont="1" applyBorder="1" applyAlignment="1">
      <alignment vertical="top"/>
    </xf>
    <xf numFmtId="0" fontId="9" fillId="0" borderId="0" xfId="0" applyFont="1" applyAlignment="1">
      <alignment horizontal="center" vertical="top"/>
    </xf>
    <xf numFmtId="0" fontId="9" fillId="8" borderId="74" xfId="0" applyFont="1" applyFill="1" applyBorder="1" applyAlignment="1">
      <alignment horizontal="center" vertical="top"/>
    </xf>
    <xf numFmtId="0" fontId="27" fillId="0" borderId="0" xfId="0" applyFont="1"/>
    <xf numFmtId="0" fontId="27" fillId="0" borderId="0" xfId="0" applyFont="1" applyBorder="1" applyAlignment="1">
      <alignment horizontal="left" vertical="top" wrapText="1"/>
    </xf>
    <xf numFmtId="164" fontId="9" fillId="0" borderId="77" xfId="0" applyNumberFormat="1" applyFont="1" applyBorder="1" applyAlignment="1">
      <alignment vertical="top"/>
    </xf>
    <xf numFmtId="0" fontId="9" fillId="7" borderId="65" xfId="0" applyFont="1" applyFill="1" applyBorder="1" applyAlignment="1">
      <alignment horizontal="center" vertical="top"/>
    </xf>
    <xf numFmtId="0" fontId="12" fillId="7" borderId="25" xfId="0" applyFont="1" applyFill="1" applyBorder="1" applyAlignment="1">
      <alignment horizontal="right" vertical="top" wrapText="1"/>
    </xf>
    <xf numFmtId="0" fontId="9" fillId="7" borderId="64" xfId="0" applyFont="1" applyFill="1" applyBorder="1" applyAlignment="1">
      <alignment horizontal="center" vertical="top"/>
    </xf>
    <xf numFmtId="164" fontId="9" fillId="9" borderId="61" xfId="0" applyNumberFormat="1" applyFont="1" applyFill="1" applyBorder="1" applyAlignment="1">
      <alignment horizontal="right" vertical="top"/>
    </xf>
    <xf numFmtId="164" fontId="9" fillId="0" borderId="67" xfId="0" applyNumberFormat="1" applyFont="1" applyFill="1" applyBorder="1" applyAlignment="1">
      <alignment horizontal="right" vertical="top"/>
    </xf>
    <xf numFmtId="164" fontId="9" fillId="9" borderId="64" xfId="0" applyNumberFormat="1" applyFont="1" applyFill="1" applyBorder="1" applyAlignment="1">
      <alignment horizontal="right" vertical="top"/>
    </xf>
    <xf numFmtId="164" fontId="9" fillId="9" borderId="65" xfId="0" applyNumberFormat="1" applyFont="1" applyFill="1" applyBorder="1" applyAlignment="1">
      <alignment horizontal="right" vertical="top"/>
    </xf>
    <xf numFmtId="164" fontId="9" fillId="9" borderId="61" xfId="0" applyNumberFormat="1" applyFont="1" applyFill="1" applyBorder="1" applyAlignment="1">
      <alignment horizontal="center" vertical="top"/>
    </xf>
    <xf numFmtId="164" fontId="9" fillId="9" borderId="29" xfId="0" applyNumberFormat="1" applyFont="1" applyFill="1" applyBorder="1" applyAlignment="1">
      <alignment horizontal="right" vertical="top"/>
    </xf>
    <xf numFmtId="164" fontId="9" fillId="9" borderId="29" xfId="0" applyNumberFormat="1" applyFont="1" applyFill="1" applyBorder="1" applyAlignment="1">
      <alignment horizontal="center" vertical="top"/>
    </xf>
    <xf numFmtId="164" fontId="9" fillId="9" borderId="30" xfId="0" applyNumberFormat="1" applyFont="1" applyFill="1" applyBorder="1" applyAlignment="1">
      <alignment horizontal="center" vertical="top"/>
    </xf>
    <xf numFmtId="164" fontId="9" fillId="9" borderId="27" xfId="0" applyNumberFormat="1" applyFont="1" applyFill="1" applyBorder="1" applyAlignment="1">
      <alignment horizontal="center" vertical="top"/>
    </xf>
    <xf numFmtId="164" fontId="12" fillId="9" borderId="61" xfId="0" applyNumberFormat="1" applyFont="1" applyFill="1" applyBorder="1" applyAlignment="1">
      <alignment horizontal="right" vertical="top" wrapText="1"/>
    </xf>
    <xf numFmtId="164" fontId="9" fillId="9" borderId="63" xfId="0" applyNumberFormat="1" applyFont="1" applyFill="1" applyBorder="1" applyAlignment="1">
      <alignment horizontal="right" vertical="top"/>
    </xf>
    <xf numFmtId="164" fontId="12" fillId="9" borderId="29" xfId="0" applyNumberFormat="1" applyFont="1" applyFill="1" applyBorder="1" applyAlignment="1">
      <alignment horizontal="right" vertical="top" wrapText="1"/>
    </xf>
    <xf numFmtId="164" fontId="9" fillId="0" borderId="61" xfId="0" applyNumberFormat="1" applyFont="1" applyFill="1" applyBorder="1" applyAlignment="1">
      <alignment horizontal="right" vertical="top"/>
    </xf>
    <xf numFmtId="164" fontId="9" fillId="9" borderId="64" xfId="0" applyNumberFormat="1" applyFont="1" applyFill="1" applyBorder="1" applyAlignment="1">
      <alignment vertical="top"/>
    </xf>
    <xf numFmtId="164" fontId="9" fillId="9" borderId="63" xfId="0" applyNumberFormat="1" applyFont="1" applyFill="1" applyBorder="1" applyAlignment="1">
      <alignment horizontal="center" vertical="top"/>
    </xf>
    <xf numFmtId="164" fontId="12" fillId="9" borderId="30" xfId="0" applyNumberFormat="1" applyFont="1" applyFill="1" applyBorder="1" applyAlignment="1">
      <alignment horizontal="right" vertical="top" wrapText="1"/>
    </xf>
    <xf numFmtId="164" fontId="12" fillId="9" borderId="63" xfId="0" applyNumberFormat="1" applyFont="1" applyFill="1" applyBorder="1" applyAlignment="1">
      <alignment horizontal="right" vertical="top" wrapText="1"/>
    </xf>
    <xf numFmtId="164" fontId="9" fillId="9" borderId="60" xfId="0" applyNumberFormat="1" applyFont="1" applyFill="1" applyBorder="1" applyAlignment="1">
      <alignment horizontal="right" vertical="top"/>
    </xf>
    <xf numFmtId="164" fontId="9" fillId="9" borderId="60" xfId="0" applyNumberFormat="1" applyFont="1" applyFill="1" applyBorder="1" applyAlignment="1">
      <alignment horizontal="right" vertical="top" wrapText="1"/>
    </xf>
    <xf numFmtId="164" fontId="12" fillId="9" borderId="62" xfId="0" applyNumberFormat="1" applyFont="1" applyFill="1" applyBorder="1" applyAlignment="1">
      <alignment horizontal="right" vertical="top" wrapText="1"/>
    </xf>
    <xf numFmtId="164" fontId="9" fillId="8" borderId="60" xfId="0" applyNumberFormat="1" applyFont="1" applyFill="1" applyBorder="1" applyAlignment="1">
      <alignment horizontal="right" vertical="top"/>
    </xf>
    <xf numFmtId="0" fontId="9" fillId="9" borderId="27" xfId="0" applyNumberFormat="1" applyFont="1" applyFill="1" applyBorder="1" applyAlignment="1">
      <alignment horizontal="right" vertical="top"/>
    </xf>
    <xf numFmtId="164" fontId="9" fillId="8" borderId="27" xfId="0" applyNumberFormat="1" applyFont="1" applyFill="1" applyBorder="1" applyAlignment="1">
      <alignment horizontal="right" vertical="top"/>
    </xf>
    <xf numFmtId="164" fontId="9" fillId="9" borderId="61" xfId="0" applyNumberFormat="1" applyFont="1" applyFill="1" applyBorder="1" applyAlignment="1">
      <alignment vertical="top"/>
    </xf>
    <xf numFmtId="164" fontId="12" fillId="9" borderId="64" xfId="0" applyNumberFormat="1" applyFont="1" applyFill="1" applyBorder="1" applyAlignment="1">
      <alignment horizontal="right" vertical="top" wrapText="1"/>
    </xf>
    <xf numFmtId="164" fontId="9" fillId="9" borderId="47" xfId="0" applyNumberFormat="1" applyFont="1" applyFill="1" applyBorder="1" applyAlignment="1">
      <alignment vertical="top"/>
    </xf>
    <xf numFmtId="164" fontId="12" fillId="9" borderId="18" xfId="0" applyNumberFormat="1" applyFont="1" applyFill="1" applyBorder="1" applyAlignment="1">
      <alignment vertical="top"/>
    </xf>
    <xf numFmtId="164" fontId="9" fillId="9" borderId="5" xfId="0" applyNumberFormat="1" applyFont="1" applyFill="1" applyBorder="1" applyAlignment="1">
      <alignment vertical="top"/>
    </xf>
    <xf numFmtId="165" fontId="9" fillId="8" borderId="27" xfId="0" applyNumberFormat="1" applyFont="1" applyFill="1" applyBorder="1" applyAlignment="1">
      <alignment horizontal="right" vertical="top"/>
    </xf>
    <xf numFmtId="164" fontId="12" fillId="9" borderId="62" xfId="0" applyNumberFormat="1" applyFont="1" applyFill="1" applyBorder="1" applyAlignment="1">
      <alignment vertical="top"/>
    </xf>
    <xf numFmtId="164" fontId="9" fillId="9" borderId="13" xfId="0" applyNumberFormat="1" applyFont="1" applyFill="1" applyBorder="1" applyAlignment="1">
      <alignment vertical="top"/>
    </xf>
    <xf numFmtId="164" fontId="9" fillId="8" borderId="13" xfId="0" applyNumberFormat="1" applyFont="1" applyFill="1" applyBorder="1" applyAlignment="1">
      <alignment horizontal="right" vertical="top"/>
    </xf>
    <xf numFmtId="0" fontId="9" fillId="9" borderId="29" xfId="0" applyNumberFormat="1" applyFont="1" applyFill="1" applyBorder="1" applyAlignment="1">
      <alignment horizontal="right" vertical="top"/>
    </xf>
    <xf numFmtId="164" fontId="9" fillId="9" borderId="71" xfId="0" applyNumberFormat="1" applyFont="1" applyFill="1" applyBorder="1" applyAlignment="1">
      <alignment horizontal="right" vertical="top"/>
    </xf>
    <xf numFmtId="164" fontId="9" fillId="8" borderId="50" xfId="0" applyNumberFormat="1" applyFont="1" applyFill="1" applyBorder="1" applyAlignment="1">
      <alignment horizontal="right" vertical="top"/>
    </xf>
    <xf numFmtId="164" fontId="12" fillId="9" borderId="25" xfId="0" applyNumberFormat="1" applyFont="1" applyFill="1" applyBorder="1" applyAlignment="1">
      <alignment horizontal="right" vertical="top" wrapText="1"/>
    </xf>
    <xf numFmtId="0" fontId="9" fillId="9" borderId="71" xfId="0" applyNumberFormat="1" applyFont="1" applyFill="1" applyBorder="1" applyAlignment="1">
      <alignment horizontal="right" vertical="top"/>
    </xf>
    <xf numFmtId="0" fontId="9" fillId="9" borderId="67" xfId="0" applyNumberFormat="1" applyFont="1" applyFill="1" applyBorder="1" applyAlignment="1">
      <alignment horizontal="right" vertical="top"/>
    </xf>
    <xf numFmtId="164" fontId="9" fillId="9" borderId="21" xfId="0" applyNumberFormat="1" applyFont="1" applyFill="1" applyBorder="1" applyAlignment="1">
      <alignment horizontal="right" vertical="top"/>
    </xf>
    <xf numFmtId="164" fontId="9" fillId="8" borderId="21" xfId="0" applyNumberFormat="1" applyFont="1" applyFill="1" applyBorder="1" applyAlignment="1">
      <alignment horizontal="right" vertical="top"/>
    </xf>
    <xf numFmtId="164" fontId="9" fillId="9" borderId="16" xfId="0" applyNumberFormat="1" applyFont="1" applyFill="1" applyBorder="1" applyAlignment="1">
      <alignment vertical="top"/>
    </xf>
    <xf numFmtId="164" fontId="9" fillId="8" borderId="34" xfId="0" applyNumberFormat="1" applyFont="1" applyFill="1" applyBorder="1" applyAlignment="1">
      <alignment horizontal="right" vertical="top"/>
    </xf>
    <xf numFmtId="164" fontId="12" fillId="9" borderId="25" xfId="0" applyNumberFormat="1" applyFont="1" applyFill="1" applyBorder="1" applyAlignment="1">
      <alignment horizontal="right" vertical="top"/>
    </xf>
    <xf numFmtId="0" fontId="12" fillId="9" borderId="25" xfId="0" applyFont="1" applyFill="1" applyBorder="1" applyAlignment="1">
      <alignment horizontal="right" vertical="top" wrapText="1"/>
    </xf>
    <xf numFmtId="164" fontId="9" fillId="0" borderId="67" xfId="0" applyNumberFormat="1" applyFont="1" applyFill="1" applyBorder="1" applyAlignment="1">
      <alignment vertical="top"/>
    </xf>
    <xf numFmtId="164" fontId="9" fillId="0" borderId="27" xfId="0" applyNumberFormat="1" applyFont="1" applyBorder="1" applyAlignment="1">
      <alignment vertical="top"/>
    </xf>
    <xf numFmtId="164" fontId="12" fillId="2" borderId="12" xfId="0" applyNumberFormat="1" applyFont="1" applyFill="1" applyBorder="1" applyAlignment="1">
      <alignment horizontal="right" vertical="top"/>
    </xf>
    <xf numFmtId="49" fontId="12" fillId="3" borderId="29" xfId="0" applyNumberFormat="1" applyFont="1" applyFill="1" applyBorder="1" applyAlignment="1">
      <alignment horizontal="center" vertical="top" wrapText="1"/>
    </xf>
    <xf numFmtId="0" fontId="7" fillId="3" borderId="9"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8" xfId="0" applyFont="1" applyFill="1" applyBorder="1" applyAlignment="1">
      <alignment horizontal="left" vertical="top" wrapText="1"/>
    </xf>
    <xf numFmtId="0" fontId="7" fillId="3" borderId="10" xfId="0" applyFont="1" applyFill="1" applyBorder="1" applyAlignment="1">
      <alignment horizontal="left" vertical="top" wrapText="1"/>
    </xf>
    <xf numFmtId="0" fontId="12" fillId="3" borderId="29" xfId="0" applyFont="1" applyFill="1" applyBorder="1" applyAlignment="1">
      <alignment horizontal="left" vertical="top" wrapText="1"/>
    </xf>
    <xf numFmtId="0" fontId="12" fillId="3" borderId="59" xfId="0" applyFont="1" applyFill="1" applyBorder="1" applyAlignment="1">
      <alignment horizontal="left" vertical="top" wrapText="1"/>
    </xf>
    <xf numFmtId="0" fontId="12" fillId="3" borderId="30" xfId="0" applyFont="1" applyFill="1" applyBorder="1" applyAlignment="1">
      <alignment horizontal="left" vertical="top" wrapText="1"/>
    </xf>
    <xf numFmtId="0" fontId="12" fillId="3" borderId="76" xfId="0" applyFont="1" applyFill="1" applyBorder="1" applyAlignment="1">
      <alignment horizontal="left" vertical="top" wrapText="1"/>
    </xf>
    <xf numFmtId="0" fontId="9" fillId="8" borderId="31" xfId="0" applyFont="1" applyFill="1" applyBorder="1" applyAlignment="1">
      <alignment horizontal="left" vertical="top"/>
    </xf>
    <xf numFmtId="164" fontId="9" fillId="8" borderId="64" xfId="0" applyNumberFormat="1" applyFont="1" applyFill="1" applyBorder="1" applyAlignment="1">
      <alignment vertical="top"/>
    </xf>
    <xf numFmtId="164" fontId="11" fillId="0" borderId="9" xfId="0" applyNumberFormat="1" applyFont="1" applyBorder="1" applyAlignment="1">
      <alignment vertical="top"/>
    </xf>
    <xf numFmtId="0" fontId="7" fillId="3" borderId="67" xfId="0" applyFont="1" applyFill="1" applyBorder="1" applyAlignment="1">
      <alignment vertical="top" wrapText="1"/>
    </xf>
    <xf numFmtId="0" fontId="12" fillId="3" borderId="68" xfId="0" applyFont="1" applyFill="1" applyBorder="1" applyAlignment="1">
      <alignment horizontal="left" vertical="top" wrapText="1"/>
    </xf>
    <xf numFmtId="0" fontId="7" fillId="3" borderId="34" xfId="0" applyFont="1" applyFill="1" applyBorder="1" applyAlignment="1">
      <alignment horizontal="left" vertical="top" wrapText="1"/>
    </xf>
    <xf numFmtId="0" fontId="7" fillId="3" borderId="67" xfId="0" applyFont="1" applyFill="1" applyBorder="1" applyAlignment="1">
      <alignment horizontal="left" vertical="top" wrapText="1"/>
    </xf>
    <xf numFmtId="0" fontId="12" fillId="3" borderId="33" xfId="0" applyFont="1" applyFill="1" applyBorder="1" applyAlignment="1">
      <alignment horizontal="left" vertical="top" wrapText="1"/>
    </xf>
    <xf numFmtId="0" fontId="12" fillId="3" borderId="70" xfId="0" applyFont="1" applyFill="1" applyBorder="1" applyAlignment="1">
      <alignment horizontal="left" vertical="top" wrapText="1"/>
    </xf>
    <xf numFmtId="0" fontId="12" fillId="3" borderId="57" xfId="0" applyFont="1" applyFill="1" applyBorder="1" applyAlignment="1">
      <alignment horizontal="left" vertical="top" wrapText="1"/>
    </xf>
    <xf numFmtId="0" fontId="12" fillId="3" borderId="20" xfId="0" applyFont="1" applyFill="1" applyBorder="1" applyAlignment="1">
      <alignment horizontal="left" vertical="top" wrapText="1"/>
    </xf>
    <xf numFmtId="0" fontId="9" fillId="3" borderId="67" xfId="0" applyFont="1" applyFill="1" applyBorder="1" applyAlignment="1">
      <alignment horizontal="center" vertical="top" wrapText="1"/>
    </xf>
    <xf numFmtId="0" fontId="9" fillId="3" borderId="10" xfId="0" applyFont="1" applyFill="1" applyBorder="1" applyAlignment="1">
      <alignment horizontal="center" vertical="top" wrapText="1"/>
    </xf>
    <xf numFmtId="0" fontId="9" fillId="3" borderId="9" xfId="0" applyFont="1" applyFill="1" applyBorder="1" applyAlignment="1">
      <alignment horizontal="center" vertical="top" wrapText="1"/>
    </xf>
    <xf numFmtId="0" fontId="9" fillId="3" borderId="34" xfId="0" applyFont="1" applyFill="1" applyBorder="1" applyAlignment="1">
      <alignment horizontal="center" vertical="top" wrapText="1"/>
    </xf>
    <xf numFmtId="164" fontId="9" fillId="10" borderId="60" xfId="0" applyNumberFormat="1" applyFont="1" applyFill="1" applyBorder="1" applyAlignment="1">
      <alignment horizontal="right" vertical="top"/>
    </xf>
    <xf numFmtId="164" fontId="9" fillId="10" borderId="63" xfId="0" applyNumberFormat="1" applyFont="1" applyFill="1" applyBorder="1" applyAlignment="1">
      <alignment horizontal="right" vertical="top"/>
    </xf>
    <xf numFmtId="164" fontId="9" fillId="10" borderId="64" xfId="0" applyNumberFormat="1" applyFont="1" applyFill="1" applyBorder="1" applyAlignment="1">
      <alignment horizontal="right" vertical="top"/>
    </xf>
    <xf numFmtId="164" fontId="12" fillId="10" borderId="62" xfId="0" applyNumberFormat="1" applyFont="1" applyFill="1" applyBorder="1" applyAlignment="1">
      <alignment horizontal="right" vertical="top" wrapText="1"/>
    </xf>
    <xf numFmtId="164" fontId="12" fillId="10" borderId="25" xfId="0" applyNumberFormat="1" applyFont="1" applyFill="1" applyBorder="1" applyAlignment="1">
      <alignment horizontal="right" vertical="top" wrapText="1"/>
    </xf>
    <xf numFmtId="0" fontId="12" fillId="7" borderId="65" xfId="0" applyFont="1" applyFill="1" applyBorder="1" applyAlignment="1">
      <alignment horizontal="right" vertical="top" wrapText="1"/>
    </xf>
    <xf numFmtId="0" fontId="9" fillId="7" borderId="9" xfId="0" applyFont="1" applyFill="1" applyBorder="1" applyAlignment="1">
      <alignment horizontal="center" vertical="top" wrapText="1"/>
    </xf>
    <xf numFmtId="164" fontId="9" fillId="0" borderId="34" xfId="0" applyNumberFormat="1" applyFont="1" applyFill="1" applyBorder="1" applyAlignment="1">
      <alignment vertical="top"/>
    </xf>
    <xf numFmtId="164" fontId="9" fillId="8" borderId="29" xfId="0" applyNumberFormat="1" applyFont="1" applyFill="1" applyBorder="1" applyAlignment="1">
      <alignment vertical="top"/>
    </xf>
    <xf numFmtId="0" fontId="9" fillId="0" borderId="61" xfId="0" applyFont="1" applyBorder="1" applyAlignment="1">
      <alignment horizontal="left" vertical="top" wrapText="1"/>
    </xf>
    <xf numFmtId="0" fontId="9" fillId="0" borderId="84" xfId="0" applyFont="1" applyBorder="1" applyAlignment="1">
      <alignment horizontal="left" vertical="top"/>
    </xf>
    <xf numFmtId="164" fontId="9" fillId="0" borderId="84" xfId="0" applyNumberFormat="1" applyFont="1" applyBorder="1" applyAlignment="1">
      <alignment horizontal="left" vertical="top"/>
    </xf>
    <xf numFmtId="0" fontId="9" fillId="0" borderId="84" xfId="0" applyFont="1" applyBorder="1" applyAlignment="1">
      <alignment horizontal="left" vertical="top" wrapText="1"/>
    </xf>
    <xf numFmtId="0" fontId="9" fillId="0" borderId="48" xfId="0" applyFont="1" applyBorder="1" applyAlignment="1">
      <alignment horizontal="left" vertical="top"/>
    </xf>
    <xf numFmtId="0" fontId="9" fillId="0" borderId="85" xfId="0" applyFont="1" applyBorder="1" applyAlignment="1">
      <alignment horizontal="left" vertical="top"/>
    </xf>
    <xf numFmtId="164" fontId="9" fillId="0" borderId="31" xfId="0" applyNumberFormat="1" applyFont="1" applyBorder="1" applyAlignment="1">
      <alignment horizontal="center" vertical="top"/>
    </xf>
    <xf numFmtId="0" fontId="9" fillId="0" borderId="31" xfId="0" applyFont="1" applyBorder="1" applyAlignment="1">
      <alignment horizontal="center" vertical="top"/>
    </xf>
    <xf numFmtId="0" fontId="9" fillId="8" borderId="70" xfId="0" applyFont="1" applyFill="1" applyBorder="1" applyAlignment="1">
      <alignment horizontal="center" vertical="top"/>
    </xf>
    <xf numFmtId="0" fontId="9" fillId="0" borderId="18" xfId="0" applyFont="1" applyBorder="1" applyAlignment="1">
      <alignment horizontal="center" vertical="top"/>
    </xf>
    <xf numFmtId="0" fontId="9" fillId="8" borderId="26" xfId="0" applyFont="1" applyFill="1" applyBorder="1" applyAlignment="1">
      <alignment horizontal="center" vertical="top"/>
    </xf>
    <xf numFmtId="164" fontId="9" fillId="0" borderId="60" xfId="0" applyNumberFormat="1" applyFont="1" applyFill="1" applyBorder="1" applyAlignment="1">
      <alignment horizontal="right" vertical="top"/>
    </xf>
    <xf numFmtId="0" fontId="9" fillId="0" borderId="9" xfId="0" applyFont="1" applyBorder="1" applyAlignment="1">
      <alignment vertical="top"/>
    </xf>
    <xf numFmtId="164" fontId="9" fillId="0" borderId="74" xfId="0" applyNumberFormat="1" applyFont="1" applyFill="1" applyBorder="1" applyAlignment="1">
      <alignment vertical="top"/>
    </xf>
    <xf numFmtId="0" fontId="9" fillId="0" borderId="34" xfId="0" applyFont="1" applyBorder="1" applyAlignment="1">
      <alignment vertical="top"/>
    </xf>
    <xf numFmtId="164" fontId="9" fillId="0" borderId="21" xfId="0" applyNumberFormat="1" applyFont="1" applyFill="1" applyBorder="1" applyAlignment="1">
      <alignment vertical="top"/>
    </xf>
    <xf numFmtId="164" fontId="9" fillId="0" borderId="65" xfId="0" applyNumberFormat="1" applyFont="1" applyFill="1" applyBorder="1" applyAlignment="1">
      <alignment vertical="top"/>
    </xf>
    <xf numFmtId="164" fontId="9" fillId="8" borderId="67" xfId="0" applyNumberFormat="1" applyFont="1" applyFill="1" applyBorder="1" applyAlignment="1">
      <alignment vertical="top"/>
    </xf>
    <xf numFmtId="0" fontId="12" fillId="8" borderId="29" xfId="0" applyFont="1" applyFill="1" applyBorder="1" applyAlignment="1">
      <alignment horizontal="left" vertical="top" wrapText="1"/>
    </xf>
    <xf numFmtId="0" fontId="9" fillId="8" borderId="29" xfId="0" applyFont="1" applyFill="1" applyBorder="1" applyAlignment="1">
      <alignment horizontal="left" vertical="top" wrapText="1"/>
    </xf>
    <xf numFmtId="0" fontId="9" fillId="8" borderId="30" xfId="0" applyFont="1" applyFill="1" applyBorder="1" applyAlignment="1">
      <alignment horizontal="left" vertical="top" wrapText="1"/>
    </xf>
    <xf numFmtId="164" fontId="9" fillId="8" borderId="69" xfId="0" applyNumberFormat="1" applyFont="1" applyFill="1" applyBorder="1" applyAlignment="1">
      <alignment vertical="top"/>
    </xf>
    <xf numFmtId="0" fontId="7" fillId="0" borderId="70" xfId="0" applyFont="1" applyBorder="1" applyAlignment="1">
      <alignment horizontal="left" vertical="top" wrapText="1"/>
    </xf>
    <xf numFmtId="0" fontId="7" fillId="0" borderId="57" xfId="0" applyFont="1" applyBorder="1" applyAlignment="1">
      <alignment vertical="top" wrapText="1"/>
    </xf>
    <xf numFmtId="0" fontId="7" fillId="0" borderId="58" xfId="0" applyFont="1" applyBorder="1" applyAlignment="1">
      <alignment horizontal="left" vertical="top"/>
    </xf>
    <xf numFmtId="0" fontId="7" fillId="0" borderId="31" xfId="0" applyFont="1" applyBorder="1" applyAlignment="1">
      <alignment horizontal="left" vertical="top" wrapText="1"/>
    </xf>
    <xf numFmtId="0" fontId="7" fillId="0" borderId="31" xfId="0" applyFont="1" applyBorder="1" applyAlignment="1">
      <alignment horizontal="left" vertical="top"/>
    </xf>
    <xf numFmtId="0" fontId="7" fillId="0" borderId="31" xfId="0" applyFont="1" applyBorder="1" applyAlignment="1">
      <alignment vertical="top" wrapText="1"/>
    </xf>
    <xf numFmtId="164" fontId="9" fillId="9" borderId="22" xfId="0" applyNumberFormat="1" applyFont="1" applyFill="1" applyBorder="1" applyAlignment="1">
      <alignment vertical="top"/>
    </xf>
    <xf numFmtId="164" fontId="12" fillId="9" borderId="47" xfId="0" applyNumberFormat="1" applyFont="1" applyFill="1" applyBorder="1" applyAlignment="1">
      <alignment vertical="top"/>
    </xf>
    <xf numFmtId="164" fontId="9" fillId="0" borderId="29" xfId="0" applyNumberFormat="1" applyFont="1" applyFill="1" applyBorder="1" applyAlignment="1">
      <alignment horizontal="right" vertical="top"/>
    </xf>
    <xf numFmtId="0" fontId="9" fillId="0" borderId="65" xfId="0" applyFont="1" applyBorder="1" applyAlignment="1">
      <alignment vertical="top"/>
    </xf>
    <xf numFmtId="0" fontId="12" fillId="9" borderId="65" xfId="0" applyFont="1" applyFill="1" applyBorder="1" applyAlignment="1">
      <alignment horizontal="right" vertical="top" wrapText="1"/>
    </xf>
    <xf numFmtId="0" fontId="12" fillId="9" borderId="67" xfId="0" applyFont="1" applyFill="1" applyBorder="1" applyAlignment="1">
      <alignment horizontal="right" vertical="top" wrapText="1"/>
    </xf>
    <xf numFmtId="164" fontId="12" fillId="9" borderId="67" xfId="0" applyNumberFormat="1" applyFont="1" applyFill="1" applyBorder="1" applyAlignment="1">
      <alignment horizontal="right" vertical="top" wrapText="1"/>
    </xf>
    <xf numFmtId="164" fontId="12" fillId="9" borderId="65" xfId="0" applyNumberFormat="1" applyFont="1" applyFill="1" applyBorder="1" applyAlignment="1">
      <alignment vertical="top"/>
    </xf>
    <xf numFmtId="164" fontId="9" fillId="8" borderId="63" xfId="0" applyNumberFormat="1" applyFont="1" applyFill="1" applyBorder="1" applyAlignment="1">
      <alignment horizontal="right" vertical="top"/>
    </xf>
    <xf numFmtId="0" fontId="12" fillId="9" borderId="10" xfId="0" applyFont="1" applyFill="1" applyBorder="1" applyAlignment="1">
      <alignment horizontal="right" vertical="top" wrapText="1"/>
    </xf>
    <xf numFmtId="164" fontId="9" fillId="0" borderId="59" xfId="0" applyNumberFormat="1" applyFont="1" applyBorder="1" applyAlignment="1">
      <alignment vertical="top"/>
    </xf>
    <xf numFmtId="164" fontId="12" fillId="9" borderId="68" xfId="0" applyNumberFormat="1" applyFont="1" applyFill="1" applyBorder="1" applyAlignment="1">
      <alignment horizontal="right" vertical="top" wrapText="1"/>
    </xf>
    <xf numFmtId="164" fontId="12" fillId="9" borderId="73" xfId="0" applyNumberFormat="1" applyFont="1" applyFill="1" applyBorder="1" applyAlignment="1">
      <alignment horizontal="right" vertical="top" wrapText="1"/>
    </xf>
    <xf numFmtId="0" fontId="12" fillId="9" borderId="62" xfId="0" applyFont="1" applyFill="1" applyBorder="1" applyAlignment="1">
      <alignment horizontal="center" vertical="top" wrapText="1"/>
    </xf>
    <xf numFmtId="0" fontId="9" fillId="9" borderId="27" xfId="0" applyFont="1" applyFill="1" applyBorder="1" applyAlignment="1">
      <alignment vertical="top"/>
    </xf>
    <xf numFmtId="0" fontId="12" fillId="9" borderId="25" xfId="0" applyFont="1" applyFill="1" applyBorder="1" applyAlignment="1">
      <alignment horizontal="center" vertical="top" wrapText="1"/>
    </xf>
    <xf numFmtId="164" fontId="12" fillId="9" borderId="65" xfId="0" applyNumberFormat="1" applyFont="1" applyFill="1" applyBorder="1" applyAlignment="1">
      <alignment horizontal="right" vertical="top" wrapText="1"/>
    </xf>
    <xf numFmtId="164" fontId="12" fillId="9" borderId="25" xfId="0" applyNumberFormat="1" applyFont="1" applyFill="1" applyBorder="1" applyAlignment="1">
      <alignment vertical="top"/>
    </xf>
    <xf numFmtId="0" fontId="12" fillId="7" borderId="64" xfId="0" applyFont="1" applyFill="1" applyBorder="1" applyAlignment="1">
      <alignment horizontal="right" vertical="top" wrapText="1"/>
    </xf>
    <xf numFmtId="164" fontId="9" fillId="9" borderId="63" xfId="0" applyNumberFormat="1" applyFont="1" applyFill="1" applyBorder="1" applyAlignment="1">
      <alignment vertical="top"/>
    </xf>
    <xf numFmtId="164" fontId="9" fillId="0" borderId="34" xfId="0" applyNumberFormat="1" applyFont="1" applyBorder="1" applyAlignment="1">
      <alignment vertical="top"/>
    </xf>
    <xf numFmtId="0" fontId="12" fillId="9" borderId="25" xfId="0" applyFont="1" applyFill="1" applyBorder="1" applyAlignment="1">
      <alignment horizontal="center" vertical="top"/>
    </xf>
    <xf numFmtId="0" fontId="12" fillId="9" borderId="66" xfId="0" applyFont="1" applyFill="1" applyBorder="1" applyAlignment="1">
      <alignment horizontal="center" vertical="top" wrapText="1"/>
    </xf>
    <xf numFmtId="164" fontId="12" fillId="10" borderId="64" xfId="0" applyNumberFormat="1" applyFont="1" applyFill="1" applyBorder="1" applyAlignment="1">
      <alignment horizontal="right" vertical="top" wrapText="1"/>
    </xf>
    <xf numFmtId="164" fontId="9" fillId="10" borderId="71" xfId="0" applyNumberFormat="1" applyFont="1" applyFill="1" applyBorder="1" applyAlignment="1">
      <alignment horizontal="right" vertical="top"/>
    </xf>
    <xf numFmtId="164" fontId="9" fillId="10" borderId="67" xfId="0" applyNumberFormat="1" applyFont="1" applyFill="1" applyBorder="1" applyAlignment="1">
      <alignment horizontal="right" vertical="top"/>
    </xf>
    <xf numFmtId="164" fontId="12" fillId="10" borderId="65" xfId="0" applyNumberFormat="1" applyFont="1" applyFill="1" applyBorder="1" applyAlignment="1">
      <alignment horizontal="right" vertical="top" wrapText="1"/>
    </xf>
    <xf numFmtId="164" fontId="9" fillId="10" borderId="27" xfId="0" applyNumberFormat="1" applyFont="1" applyFill="1" applyBorder="1" applyAlignment="1">
      <alignment horizontal="right" vertical="top" wrapText="1"/>
    </xf>
    <xf numFmtId="164" fontId="9" fillId="10" borderId="9" xfId="0" applyNumberFormat="1" applyFont="1" applyFill="1" applyBorder="1" applyAlignment="1">
      <alignment horizontal="right" vertical="top" wrapText="1"/>
    </xf>
    <xf numFmtId="165" fontId="12" fillId="9" borderId="25" xfId="0" applyNumberFormat="1" applyFont="1" applyFill="1" applyBorder="1" applyAlignment="1">
      <alignment horizontal="right" vertical="top" wrapText="1"/>
    </xf>
    <xf numFmtId="0" fontId="9" fillId="8" borderId="58" xfId="0" applyFont="1" applyFill="1" applyBorder="1" applyAlignment="1">
      <alignment horizontal="center" vertical="top"/>
    </xf>
    <xf numFmtId="0" fontId="9" fillId="8" borderId="15" xfId="0" applyFont="1" applyFill="1" applyBorder="1" applyAlignment="1">
      <alignment horizontal="center" vertical="top"/>
    </xf>
    <xf numFmtId="0" fontId="7" fillId="0" borderId="15" xfId="0" applyFont="1" applyBorder="1" applyAlignment="1">
      <alignment vertical="top" wrapText="1"/>
    </xf>
    <xf numFmtId="0" fontId="9" fillId="0" borderId="67" xfId="0" applyFont="1" applyBorder="1" applyAlignment="1">
      <alignment vertical="top"/>
    </xf>
    <xf numFmtId="0" fontId="9" fillId="0" borderId="63" xfId="0" applyFont="1" applyFill="1" applyBorder="1" applyAlignment="1">
      <alignment horizontal="right" vertical="top"/>
    </xf>
    <xf numFmtId="0" fontId="12" fillId="7" borderId="67" xfId="0" applyFont="1" applyFill="1" applyBorder="1" applyAlignment="1">
      <alignment horizontal="right" vertical="top" wrapText="1"/>
    </xf>
    <xf numFmtId="164" fontId="12" fillId="10" borderId="61" xfId="0" applyNumberFormat="1" applyFont="1" applyFill="1" applyBorder="1" applyAlignment="1">
      <alignment horizontal="right" vertical="top" wrapText="1"/>
    </xf>
    <xf numFmtId="164" fontId="12" fillId="10" borderId="67" xfId="0" applyNumberFormat="1" applyFont="1" applyFill="1" applyBorder="1" applyAlignment="1">
      <alignment horizontal="right" vertical="top" wrapText="1"/>
    </xf>
    <xf numFmtId="0" fontId="9" fillId="5" borderId="30" xfId="0" applyFont="1" applyFill="1" applyBorder="1" applyAlignment="1">
      <alignment vertical="top" wrapText="1"/>
    </xf>
    <xf numFmtId="0" fontId="9" fillId="8" borderId="76" xfId="0" applyFont="1" applyFill="1" applyBorder="1" applyAlignment="1">
      <alignment horizontal="center" vertical="top"/>
    </xf>
    <xf numFmtId="0" fontId="9" fillId="8" borderId="75" xfId="0" applyFont="1" applyFill="1" applyBorder="1" applyAlignment="1">
      <alignment horizontal="center" vertical="top"/>
    </xf>
    <xf numFmtId="0" fontId="11" fillId="0" borderId="29" xfId="0" applyFont="1" applyBorder="1" applyAlignment="1">
      <alignment vertical="top"/>
    </xf>
    <xf numFmtId="0" fontId="9" fillId="13" borderId="9" xfId="0" applyFont="1" applyFill="1" applyBorder="1" applyAlignment="1">
      <alignment horizontal="center" vertical="top" wrapText="1"/>
    </xf>
    <xf numFmtId="0" fontId="12" fillId="3" borderId="7" xfId="0" applyFont="1" applyFill="1" applyBorder="1" applyAlignment="1">
      <alignment horizontal="left" vertical="top" wrapText="1"/>
    </xf>
    <xf numFmtId="0" fontId="9" fillId="0" borderId="31" xfId="0" applyFont="1" applyBorder="1" applyAlignment="1">
      <alignment horizontal="left" vertical="top" wrapText="1"/>
    </xf>
    <xf numFmtId="0" fontId="9" fillId="0" borderId="70" xfId="0" applyFont="1" applyBorder="1" applyAlignment="1">
      <alignment horizontal="left" vertical="top" wrapText="1"/>
    </xf>
    <xf numFmtId="0" fontId="11" fillId="0" borderId="27" xfId="0" applyFont="1" applyFill="1" applyBorder="1" applyAlignment="1">
      <alignment horizontal="center" vertical="top" wrapText="1"/>
    </xf>
    <xf numFmtId="0" fontId="11" fillId="0" borderId="30" xfId="0" applyFont="1" applyFill="1" applyBorder="1" applyAlignment="1">
      <alignment horizontal="center" vertical="top" wrapText="1"/>
    </xf>
    <xf numFmtId="49" fontId="9" fillId="0" borderId="57" xfId="0" applyNumberFormat="1" applyFont="1" applyBorder="1" applyAlignment="1">
      <alignment horizontal="center" vertical="top"/>
    </xf>
    <xf numFmtId="49" fontId="9" fillId="0" borderId="2" xfId="0" applyNumberFormat="1" applyFont="1" applyBorder="1" applyAlignment="1">
      <alignment horizontal="center" vertical="top"/>
    </xf>
    <xf numFmtId="49" fontId="9" fillId="0" borderId="3" xfId="0" applyNumberFormat="1" applyFont="1" applyBorder="1" applyAlignment="1">
      <alignment horizontal="center" vertical="top"/>
    </xf>
    <xf numFmtId="0" fontId="9" fillId="0" borderId="74" xfId="0" applyFont="1" applyBorder="1" applyAlignment="1">
      <alignment horizontal="center" vertical="top"/>
    </xf>
    <xf numFmtId="0" fontId="9" fillId="0" borderId="77" xfId="0" applyFont="1" applyBorder="1" applyAlignment="1">
      <alignment horizontal="center" vertical="top"/>
    </xf>
    <xf numFmtId="0" fontId="9" fillId="0" borderId="47" xfId="0" applyFont="1" applyBorder="1" applyAlignment="1">
      <alignment horizontal="center" vertical="top"/>
    </xf>
    <xf numFmtId="0" fontId="9" fillId="0" borderId="16" xfId="0" applyFont="1" applyBorder="1" applyAlignment="1">
      <alignment horizontal="center" vertical="top"/>
    </xf>
    <xf numFmtId="0" fontId="9" fillId="0" borderId="58" xfId="0" applyFont="1" applyBorder="1" applyAlignment="1">
      <alignment horizontal="center" vertical="top"/>
    </xf>
    <xf numFmtId="0" fontId="9" fillId="0" borderId="20" xfId="0" applyFont="1" applyBorder="1" applyAlignment="1">
      <alignment horizontal="center" vertical="top"/>
    </xf>
    <xf numFmtId="0" fontId="9" fillId="0" borderId="6" xfId="0" applyFont="1" applyBorder="1" applyAlignment="1">
      <alignment horizontal="center" vertical="top"/>
    </xf>
    <xf numFmtId="0" fontId="9" fillId="7" borderId="5" xfId="0" applyFont="1" applyFill="1" applyBorder="1" applyAlignment="1">
      <alignment horizontal="center" vertical="top"/>
    </xf>
    <xf numFmtId="0" fontId="9" fillId="7" borderId="22" xfId="0" applyFont="1" applyFill="1" applyBorder="1" applyAlignment="1">
      <alignment horizontal="center" vertical="top"/>
    </xf>
    <xf numFmtId="49" fontId="9" fillId="0" borderId="33" xfId="0" applyNumberFormat="1" applyFont="1" applyBorder="1" applyAlignment="1">
      <alignment horizontal="center" vertical="top"/>
    </xf>
    <xf numFmtId="49" fontId="9" fillId="0" borderId="20" xfId="0" applyNumberFormat="1" applyFont="1" applyBorder="1" applyAlignment="1">
      <alignment horizontal="center" vertical="top"/>
    </xf>
    <xf numFmtId="0" fontId="9" fillId="7" borderId="33" xfId="0" applyFont="1" applyFill="1" applyBorder="1" applyAlignment="1">
      <alignment horizontal="center" vertical="top"/>
    </xf>
    <xf numFmtId="0" fontId="9" fillId="0" borderId="22" xfId="0" applyFont="1" applyBorder="1" applyAlignment="1">
      <alignment horizontal="center" vertical="top"/>
    </xf>
    <xf numFmtId="0" fontId="9" fillId="0" borderId="33" xfId="0" applyFont="1" applyBorder="1" applyAlignment="1">
      <alignment horizontal="left" vertical="top"/>
    </xf>
    <xf numFmtId="0" fontId="9" fillId="0" borderId="20" xfId="0" applyFont="1" applyBorder="1" applyAlignment="1">
      <alignment horizontal="left" vertical="top"/>
    </xf>
    <xf numFmtId="0" fontId="9" fillId="0" borderId="58" xfId="0" applyFont="1" applyBorder="1" applyAlignment="1">
      <alignment horizontal="left" vertical="top"/>
    </xf>
    <xf numFmtId="0" fontId="9" fillId="0" borderId="24" xfId="0" applyFont="1" applyBorder="1" applyAlignment="1">
      <alignment horizontal="left" vertical="top"/>
    </xf>
    <xf numFmtId="0" fontId="9" fillId="8" borderId="47" xfId="0" applyFont="1" applyFill="1" applyBorder="1" applyAlignment="1">
      <alignment horizontal="left" vertical="top"/>
    </xf>
    <xf numFmtId="0" fontId="9" fillId="8" borderId="22" xfId="0" applyFont="1" applyFill="1" applyBorder="1" applyAlignment="1">
      <alignment horizontal="left" vertical="top"/>
    </xf>
    <xf numFmtId="0" fontId="11" fillId="0" borderId="29" xfId="0" applyFont="1" applyFill="1" applyBorder="1" applyAlignment="1">
      <alignment horizontal="center" vertical="top" wrapText="1"/>
    </xf>
    <xf numFmtId="0" fontId="9" fillId="8" borderId="6" xfId="0" applyFont="1" applyFill="1" applyBorder="1" applyAlignment="1">
      <alignment horizontal="center" vertical="top"/>
    </xf>
    <xf numFmtId="0" fontId="9" fillId="0" borderId="33" xfId="0" applyFont="1" applyBorder="1" applyAlignment="1">
      <alignment horizontal="center" vertical="top"/>
    </xf>
    <xf numFmtId="0" fontId="9" fillId="0" borderId="59" xfId="0" applyFont="1" applyBorder="1" applyAlignment="1">
      <alignment horizontal="center" vertical="top"/>
    </xf>
    <xf numFmtId="0" fontId="11" fillId="0" borderId="63" xfId="0" applyFont="1" applyFill="1" applyBorder="1" applyAlignment="1">
      <alignment horizontal="center" vertical="top" wrapText="1"/>
    </xf>
    <xf numFmtId="49" fontId="9" fillId="0" borderId="4" xfId="0" applyNumberFormat="1" applyFont="1" applyBorder="1" applyAlignment="1">
      <alignment horizontal="center" vertical="top"/>
    </xf>
    <xf numFmtId="0" fontId="9" fillId="8" borderId="21" xfId="0" applyFont="1" applyFill="1" applyBorder="1" applyAlignment="1">
      <alignment horizontal="left" vertical="top" wrapText="1"/>
    </xf>
    <xf numFmtId="0" fontId="9" fillId="8" borderId="34" xfId="0" applyFont="1" applyFill="1" applyBorder="1" applyAlignment="1">
      <alignment horizontal="left" vertical="top" wrapText="1"/>
    </xf>
    <xf numFmtId="49" fontId="12" fillId="3" borderId="5" xfId="0" applyNumberFormat="1" applyFont="1" applyFill="1" applyBorder="1" applyAlignment="1">
      <alignment horizontal="center" vertical="top"/>
    </xf>
    <xf numFmtId="49" fontId="12" fillId="3" borderId="6" xfId="0" applyNumberFormat="1" applyFont="1" applyFill="1" applyBorder="1" applyAlignment="1">
      <alignment horizontal="center" vertical="top"/>
    </xf>
    <xf numFmtId="49" fontId="12" fillId="2" borderId="19" xfId="0" applyNumberFormat="1" applyFont="1" applyFill="1" applyBorder="1" applyAlignment="1">
      <alignment horizontal="center" vertical="top"/>
    </xf>
    <xf numFmtId="0" fontId="9" fillId="0" borderId="76" xfId="0" applyFont="1" applyBorder="1" applyAlignment="1">
      <alignment horizontal="center" vertical="top"/>
    </xf>
    <xf numFmtId="0" fontId="9" fillId="0" borderId="86" xfId="0" applyFont="1" applyBorder="1" applyAlignment="1">
      <alignment horizontal="left" vertical="top"/>
    </xf>
    <xf numFmtId="0" fontId="7" fillId="8" borderId="31" xfId="0" applyFont="1" applyFill="1" applyBorder="1" applyAlignment="1">
      <alignment horizontal="left" vertical="top" wrapText="1"/>
    </xf>
    <xf numFmtId="0" fontId="30" fillId="8" borderId="70" xfId="0" applyFont="1" applyFill="1" applyBorder="1" applyAlignment="1">
      <alignment horizontal="left" vertical="top"/>
    </xf>
    <xf numFmtId="0" fontId="9" fillId="0" borderId="47" xfId="0" applyFont="1" applyFill="1" applyBorder="1" applyAlignment="1">
      <alignment horizontal="center" vertical="top"/>
    </xf>
    <xf numFmtId="0" fontId="9" fillId="0" borderId="5" xfId="0" applyFont="1" applyBorder="1" applyAlignment="1">
      <alignment horizontal="center" vertical="top"/>
    </xf>
    <xf numFmtId="164" fontId="9" fillId="0" borderId="6" xfId="0" applyNumberFormat="1" applyFont="1" applyBorder="1" applyAlignment="1">
      <alignment horizontal="center" vertical="top"/>
    </xf>
    <xf numFmtId="164" fontId="9" fillId="0" borderId="5" xfId="0" applyNumberFormat="1" applyFont="1" applyFill="1" applyBorder="1" applyAlignment="1">
      <alignment horizontal="center" vertical="top"/>
    </xf>
    <xf numFmtId="164" fontId="9" fillId="0" borderId="6" xfId="0" applyNumberFormat="1" applyFont="1" applyFill="1" applyBorder="1" applyAlignment="1">
      <alignment horizontal="center" vertical="top"/>
    </xf>
    <xf numFmtId="164" fontId="9" fillId="7" borderId="5" xfId="0" applyNumberFormat="1" applyFont="1" applyFill="1" applyBorder="1" applyAlignment="1">
      <alignment horizontal="center" vertical="top"/>
    </xf>
    <xf numFmtId="164" fontId="9" fillId="7" borderId="16" xfId="0" applyNumberFormat="1" applyFont="1" applyFill="1" applyBorder="1" applyAlignment="1">
      <alignment horizontal="center" vertical="top"/>
    </xf>
    <xf numFmtId="0" fontId="9" fillId="7" borderId="16" xfId="0" applyFont="1" applyFill="1" applyBorder="1" applyAlignment="1">
      <alignment horizontal="center" vertical="top"/>
    </xf>
    <xf numFmtId="0" fontId="9" fillId="8" borderId="5" xfId="0" applyFont="1" applyFill="1" applyBorder="1" applyAlignment="1">
      <alignment horizontal="center" vertical="top"/>
    </xf>
    <xf numFmtId="0" fontId="11" fillId="5" borderId="5" xfId="0" applyFont="1" applyFill="1" applyBorder="1" applyAlignment="1">
      <alignment horizontal="center" vertical="top"/>
    </xf>
    <xf numFmtId="0" fontId="11" fillId="0" borderId="6" xfId="0" applyFont="1" applyBorder="1" applyAlignment="1">
      <alignment horizontal="center" vertical="top"/>
    </xf>
    <xf numFmtId="0" fontId="11" fillId="0" borderId="76" xfId="0" applyFont="1" applyBorder="1" applyAlignment="1">
      <alignment horizontal="center" vertical="top"/>
    </xf>
    <xf numFmtId="164" fontId="9" fillId="7" borderId="27" xfId="0" applyNumberFormat="1" applyFont="1" applyFill="1" applyBorder="1" applyAlignment="1">
      <alignment horizontal="center" vertical="top"/>
    </xf>
    <xf numFmtId="0" fontId="9" fillId="7" borderId="29" xfId="0" applyFont="1" applyFill="1" applyBorder="1" applyAlignment="1">
      <alignment horizontal="center" vertical="top"/>
    </xf>
    <xf numFmtId="0" fontId="9" fillId="0" borderId="64" xfId="0" applyFont="1" applyBorder="1" applyAlignment="1">
      <alignment horizontal="center" vertical="top"/>
    </xf>
    <xf numFmtId="0" fontId="9" fillId="0" borderId="29" xfId="0" applyFont="1" applyBorder="1" applyAlignment="1">
      <alignment horizontal="center" vertical="top"/>
    </xf>
    <xf numFmtId="0" fontId="9" fillId="0" borderId="63" xfId="0" applyFont="1" applyBorder="1" applyAlignment="1">
      <alignment horizontal="center" vertical="top"/>
    </xf>
    <xf numFmtId="0" fontId="9" fillId="0" borderId="62" xfId="0" applyFont="1" applyBorder="1" applyAlignment="1">
      <alignment horizontal="center" vertical="top"/>
    </xf>
    <xf numFmtId="0" fontId="9" fillId="0" borderId="60" xfId="0" applyFont="1" applyBorder="1" applyAlignment="1">
      <alignment horizontal="center" vertical="top"/>
    </xf>
    <xf numFmtId="0" fontId="9" fillId="0" borderId="30" xfId="0" applyFont="1" applyBorder="1" applyAlignment="1">
      <alignment horizontal="center" vertical="top"/>
    </xf>
    <xf numFmtId="0" fontId="9" fillId="8" borderId="60" xfId="0" applyFont="1" applyFill="1" applyBorder="1" applyAlignment="1">
      <alignment horizontal="center" vertical="top"/>
    </xf>
    <xf numFmtId="0" fontId="9" fillId="8" borderId="64" xfId="0" applyFont="1" applyFill="1" applyBorder="1" applyAlignment="1">
      <alignment horizontal="center" vertical="top"/>
    </xf>
    <xf numFmtId="0" fontId="9" fillId="7" borderId="57" xfId="0" applyFont="1" applyFill="1" applyBorder="1" applyAlignment="1">
      <alignment horizontal="center" vertical="top"/>
    </xf>
    <xf numFmtId="0" fontId="9" fillId="0" borderId="27" xfId="0" applyFont="1" applyBorder="1" applyAlignment="1">
      <alignment horizontal="center" vertical="top"/>
    </xf>
    <xf numFmtId="0" fontId="9" fillId="0" borderId="61" xfId="0" applyFont="1" applyBorder="1" applyAlignment="1">
      <alignment horizontal="center" vertical="top"/>
    </xf>
    <xf numFmtId="0" fontId="12" fillId="9" borderId="34" xfId="0" applyFont="1" applyFill="1" applyBorder="1" applyAlignment="1">
      <alignment horizontal="right" vertical="top" wrapText="1"/>
    </xf>
    <xf numFmtId="0" fontId="9" fillId="5" borderId="65" xfId="0" applyFont="1" applyFill="1" applyBorder="1" applyAlignment="1">
      <alignment vertical="top" wrapText="1"/>
    </xf>
    <xf numFmtId="0" fontId="9" fillId="5" borderId="34" xfId="0" applyFont="1" applyFill="1" applyBorder="1" applyAlignment="1">
      <alignment vertical="top" wrapText="1"/>
    </xf>
    <xf numFmtId="0" fontId="9" fillId="5" borderId="21" xfId="0" applyFont="1" applyFill="1" applyBorder="1" applyAlignment="1">
      <alignment vertical="top" wrapText="1"/>
    </xf>
    <xf numFmtId="0" fontId="11" fillId="0" borderId="47" xfId="0" applyFont="1" applyFill="1" applyBorder="1" applyAlignment="1">
      <alignment vertical="top" wrapText="1"/>
    </xf>
    <xf numFmtId="49" fontId="9" fillId="0" borderId="58" xfId="0" applyNumberFormat="1" applyFont="1" applyBorder="1" applyAlignment="1">
      <alignment vertical="top"/>
    </xf>
    <xf numFmtId="0" fontId="11" fillId="0" borderId="16" xfId="0" applyFont="1" applyFill="1" applyBorder="1" applyAlignment="1">
      <alignment vertical="top" wrapText="1"/>
    </xf>
    <xf numFmtId="49" fontId="9" fillId="0" borderId="57" xfId="0" applyNumberFormat="1" applyFont="1" applyBorder="1" applyAlignment="1">
      <alignment vertical="top"/>
    </xf>
    <xf numFmtId="0" fontId="11" fillId="0" borderId="22" xfId="0" applyFont="1" applyFill="1" applyBorder="1" applyAlignment="1">
      <alignment vertical="top" wrapText="1"/>
    </xf>
    <xf numFmtId="49" fontId="9" fillId="0" borderId="24" xfId="0" applyNumberFormat="1" applyFont="1" applyBorder="1" applyAlignment="1">
      <alignment vertical="top"/>
    </xf>
    <xf numFmtId="0" fontId="9" fillId="8" borderId="27" xfId="0" applyFont="1" applyFill="1" applyBorder="1" applyAlignment="1">
      <alignment horizontal="left" vertical="top" wrapText="1"/>
    </xf>
    <xf numFmtId="0" fontId="9" fillId="8" borderId="13" xfId="0" applyFont="1" applyFill="1" applyBorder="1" applyAlignment="1">
      <alignment horizontal="center" vertical="top"/>
    </xf>
    <xf numFmtId="0" fontId="9" fillId="0" borderId="87" xfId="0" applyFont="1" applyBorder="1" applyAlignment="1">
      <alignment horizontal="left" vertical="top"/>
    </xf>
    <xf numFmtId="0" fontId="9" fillId="0" borderId="15" xfId="0" applyFont="1" applyBorder="1" applyAlignment="1">
      <alignment horizontal="left" vertical="top"/>
    </xf>
    <xf numFmtId="0" fontId="9" fillId="5" borderId="10" xfId="0" applyFont="1" applyFill="1" applyBorder="1" applyAlignment="1">
      <alignment vertical="top" wrapText="1"/>
    </xf>
    <xf numFmtId="0" fontId="11" fillId="0" borderId="6" xfId="0" applyFont="1" applyFill="1" applyBorder="1" applyAlignment="1">
      <alignment vertical="top" wrapText="1"/>
    </xf>
    <xf numFmtId="49" fontId="9" fillId="0" borderId="20" xfId="0" applyNumberFormat="1" applyFont="1" applyBorder="1" applyAlignment="1">
      <alignment vertical="top"/>
    </xf>
    <xf numFmtId="0" fontId="9" fillId="5" borderId="30" xfId="0" applyFont="1" applyFill="1" applyBorder="1" applyAlignment="1">
      <alignment horizontal="center" vertical="top"/>
    </xf>
    <xf numFmtId="0" fontId="9" fillId="0" borderId="18" xfId="0" applyFont="1" applyBorder="1" applyAlignment="1">
      <alignment horizontal="left" vertical="top" wrapText="1"/>
    </xf>
    <xf numFmtId="0" fontId="11" fillId="0" borderId="5" xfId="0" applyFont="1" applyFill="1" applyBorder="1" applyAlignment="1">
      <alignment vertical="top" wrapText="1"/>
    </xf>
    <xf numFmtId="49" fontId="9" fillId="0" borderId="33" xfId="0" applyNumberFormat="1" applyFont="1" applyBorder="1" applyAlignment="1">
      <alignment vertical="top"/>
    </xf>
    <xf numFmtId="0" fontId="11" fillId="0" borderId="5" xfId="0" applyFont="1" applyFill="1" applyBorder="1" applyAlignment="1">
      <alignment horizontal="center" vertical="top" wrapText="1"/>
    </xf>
    <xf numFmtId="0" fontId="11" fillId="0" borderId="16" xfId="0" applyFont="1" applyFill="1" applyBorder="1" applyAlignment="1">
      <alignment horizontal="center" vertical="top" wrapText="1"/>
    </xf>
    <xf numFmtId="0" fontId="11" fillId="0" borderId="6" xfId="0" applyFont="1" applyFill="1" applyBorder="1" applyAlignment="1">
      <alignment horizontal="center" vertical="top" wrapText="1"/>
    </xf>
    <xf numFmtId="0" fontId="9" fillId="5" borderId="9" xfId="0" applyFont="1" applyFill="1" applyBorder="1" applyAlignment="1">
      <alignment vertical="top" wrapText="1"/>
    </xf>
    <xf numFmtId="0" fontId="9" fillId="5" borderId="27" xfId="0" applyFont="1" applyFill="1" applyBorder="1" applyAlignment="1">
      <alignment horizontal="center" vertical="top"/>
    </xf>
    <xf numFmtId="0" fontId="9" fillId="0" borderId="13" xfId="0" applyFont="1" applyBorder="1" applyAlignment="1">
      <alignment horizontal="left" vertical="top"/>
    </xf>
    <xf numFmtId="164" fontId="9" fillId="0" borderId="60" xfId="0" applyNumberFormat="1" applyFont="1" applyFill="1" applyBorder="1" applyAlignment="1">
      <alignment vertical="top"/>
    </xf>
    <xf numFmtId="164" fontId="12" fillId="9" borderId="30" xfId="0" applyNumberFormat="1" applyFont="1" applyFill="1" applyBorder="1" applyAlignment="1">
      <alignment vertical="top"/>
    </xf>
    <xf numFmtId="0" fontId="11" fillId="0" borderId="5" xfId="0" applyFont="1" applyFill="1" applyBorder="1" applyAlignment="1">
      <alignment vertical="center" textRotation="90" wrapText="1"/>
    </xf>
    <xf numFmtId="49" fontId="9" fillId="0" borderId="33" xfId="0" applyNumberFormat="1" applyFont="1" applyFill="1" applyBorder="1" applyAlignment="1">
      <alignment vertical="top"/>
    </xf>
    <xf numFmtId="0" fontId="11" fillId="0" borderId="16" xfId="0" applyFont="1" applyFill="1" applyBorder="1" applyAlignment="1">
      <alignment vertical="center" textRotation="90" wrapText="1"/>
    </xf>
    <xf numFmtId="49" fontId="9" fillId="0" borderId="57" xfId="0" applyNumberFormat="1" applyFont="1" applyFill="1" applyBorder="1" applyAlignment="1">
      <alignment vertical="top"/>
    </xf>
    <xf numFmtId="0" fontId="11" fillId="0" borderId="6" xfId="0" applyFont="1" applyFill="1" applyBorder="1" applyAlignment="1">
      <alignment vertical="center" textRotation="90" wrapText="1"/>
    </xf>
    <xf numFmtId="49" fontId="9" fillId="0" borderId="20" xfId="0" applyNumberFormat="1" applyFont="1" applyFill="1" applyBorder="1" applyAlignment="1">
      <alignment vertical="top"/>
    </xf>
    <xf numFmtId="164" fontId="9" fillId="0" borderId="71" xfId="0" applyNumberFormat="1" applyFont="1" applyFill="1" applyBorder="1" applyAlignment="1">
      <alignment vertical="top"/>
    </xf>
    <xf numFmtId="0" fontId="9" fillId="0" borderId="13" xfId="0" applyFont="1" applyBorder="1" applyAlignment="1">
      <alignment horizontal="center" vertical="top"/>
    </xf>
    <xf numFmtId="0" fontId="9" fillId="0" borderId="78" xfId="0" applyFont="1" applyBorder="1" applyAlignment="1">
      <alignment horizontal="center" vertical="top"/>
    </xf>
    <xf numFmtId="0" fontId="9" fillId="0" borderId="5" xfId="0" applyFont="1" applyBorder="1" applyAlignment="1">
      <alignment vertical="top"/>
    </xf>
    <xf numFmtId="0" fontId="9" fillId="0" borderId="33" xfId="0" applyFont="1" applyBorder="1" applyAlignment="1">
      <alignment vertical="top"/>
    </xf>
    <xf numFmtId="0" fontId="27" fillId="0" borderId="0" xfId="0" applyFont="1" applyAlignment="1">
      <alignment horizontal="left" vertical="center" wrapText="1"/>
    </xf>
    <xf numFmtId="0" fontId="27" fillId="0" borderId="0" xfId="0" applyFont="1" applyAlignment="1">
      <alignment horizontal="left" vertical="top" wrapText="1"/>
    </xf>
    <xf numFmtId="0" fontId="28" fillId="0" borderId="0" xfId="0" applyFont="1" applyAlignment="1">
      <alignment horizontal="center"/>
    </xf>
    <xf numFmtId="0" fontId="27" fillId="0" borderId="0" xfId="0" applyFont="1" applyBorder="1" applyAlignment="1">
      <alignment horizontal="left" vertical="top" wrapText="1"/>
    </xf>
    <xf numFmtId="0" fontId="29" fillId="0" borderId="0" xfId="0" applyFont="1" applyAlignment="1">
      <alignment horizontal="left" vertical="center" wrapText="1"/>
    </xf>
    <xf numFmtId="0" fontId="9" fillId="0" borderId="0" xfId="0" applyFont="1" applyAlignment="1">
      <alignment horizontal="center" vertical="top" wrapText="1"/>
    </xf>
    <xf numFmtId="0" fontId="12" fillId="0" borderId="8" xfId="0" applyFont="1" applyBorder="1" applyAlignment="1">
      <alignment horizontal="center" vertical="top" wrapText="1"/>
    </xf>
    <xf numFmtId="0" fontId="9" fillId="0" borderId="7" xfId="0" applyNumberFormat="1" applyFont="1" applyFill="1" applyBorder="1" applyAlignment="1">
      <alignment horizontal="left" vertical="top" wrapText="1"/>
    </xf>
    <xf numFmtId="0" fontId="9" fillId="0" borderId="5" xfId="0" applyFont="1" applyBorder="1" applyAlignment="1">
      <alignment horizontal="center" vertical="top"/>
    </xf>
    <xf numFmtId="0" fontId="9" fillId="0" borderId="6" xfId="0" applyFont="1" applyBorder="1" applyAlignment="1">
      <alignment horizontal="center" vertical="top"/>
    </xf>
    <xf numFmtId="0" fontId="9" fillId="0" borderId="75" xfId="0" applyFont="1" applyBorder="1" applyAlignment="1">
      <alignment horizontal="center" vertical="top"/>
    </xf>
    <xf numFmtId="0" fontId="9" fillId="0" borderId="76" xfId="0" applyFont="1" applyBorder="1" applyAlignment="1">
      <alignment horizontal="center" vertical="top"/>
    </xf>
    <xf numFmtId="49" fontId="9" fillId="0" borderId="58" xfId="0" applyNumberFormat="1" applyFont="1" applyBorder="1" applyAlignment="1">
      <alignment horizontal="center" vertical="top"/>
    </xf>
    <xf numFmtId="49" fontId="9" fillId="0" borderId="24" xfId="0" applyNumberFormat="1" applyFont="1" applyBorder="1" applyAlignment="1">
      <alignment horizontal="center" vertical="top"/>
    </xf>
    <xf numFmtId="49" fontId="12" fillId="6" borderId="80" xfId="0" applyNumberFormat="1" applyFont="1" applyFill="1" applyBorder="1" applyAlignment="1">
      <alignment horizontal="right" vertical="top"/>
    </xf>
    <xf numFmtId="49" fontId="12" fillId="6" borderId="72" xfId="0" applyNumberFormat="1" applyFont="1" applyFill="1" applyBorder="1" applyAlignment="1">
      <alignment horizontal="right" vertical="top"/>
    </xf>
    <xf numFmtId="49" fontId="12" fillId="6" borderId="79" xfId="0" applyNumberFormat="1" applyFont="1" applyFill="1" applyBorder="1" applyAlignment="1">
      <alignment horizontal="right" vertical="top"/>
    </xf>
    <xf numFmtId="49" fontId="9" fillId="0" borderId="33" xfId="0" applyNumberFormat="1" applyFont="1" applyBorder="1" applyAlignment="1">
      <alignment horizontal="center" vertical="top"/>
    </xf>
    <xf numFmtId="49" fontId="9" fillId="0" borderId="57" xfId="0" applyNumberFormat="1" applyFont="1" applyBorder="1" applyAlignment="1">
      <alignment horizontal="center" vertical="top"/>
    </xf>
    <xf numFmtId="49" fontId="9" fillId="0" borderId="20" xfId="0" applyNumberFormat="1" applyFont="1" applyBorder="1" applyAlignment="1">
      <alignment horizontal="center" vertical="top"/>
    </xf>
    <xf numFmtId="49" fontId="12" fillId="0" borderId="57" xfId="0" applyNumberFormat="1" applyFont="1" applyBorder="1" applyAlignment="1">
      <alignment horizontal="center" vertical="top"/>
    </xf>
    <xf numFmtId="49" fontId="12" fillId="0" borderId="2" xfId="0" applyNumberFormat="1" applyFont="1" applyBorder="1" applyAlignment="1">
      <alignment horizontal="center" vertical="top"/>
    </xf>
    <xf numFmtId="49" fontId="12" fillId="0" borderId="4" xfId="0" applyNumberFormat="1" applyFont="1" applyBorder="1" applyAlignment="1">
      <alignment horizontal="center" vertical="top"/>
    </xf>
    <xf numFmtId="49" fontId="12" fillId="0" borderId="3" xfId="0" applyNumberFormat="1" applyFont="1" applyBorder="1" applyAlignment="1">
      <alignment horizontal="center" vertical="top"/>
    </xf>
    <xf numFmtId="49" fontId="11" fillId="0" borderId="27" xfId="0" applyNumberFormat="1" applyFont="1" applyFill="1" applyBorder="1" applyAlignment="1">
      <alignment horizontal="center" vertical="center" textRotation="90"/>
    </xf>
    <xf numFmtId="49" fontId="11" fillId="0" borderId="29" xfId="0" applyNumberFormat="1" applyFont="1" applyFill="1" applyBorder="1" applyAlignment="1">
      <alignment horizontal="center" vertical="center" textRotation="90"/>
    </xf>
    <xf numFmtId="49" fontId="11" fillId="0" borderId="30" xfId="0" applyNumberFormat="1" applyFont="1" applyFill="1" applyBorder="1" applyAlignment="1">
      <alignment horizontal="center" vertical="center" textRotation="90"/>
    </xf>
    <xf numFmtId="0" fontId="12" fillId="0" borderId="34" xfId="0" applyFont="1" applyFill="1" applyBorder="1" applyAlignment="1">
      <alignment horizontal="left" vertical="top" wrapText="1"/>
    </xf>
    <xf numFmtId="0" fontId="12" fillId="0" borderId="10" xfId="0" applyFont="1" applyFill="1" applyBorder="1" applyAlignment="1">
      <alignment horizontal="left" vertical="top" wrapText="1"/>
    </xf>
    <xf numFmtId="0" fontId="11" fillId="0" borderId="29" xfId="0" applyFont="1" applyFill="1" applyBorder="1" applyAlignment="1">
      <alignment horizontal="center" vertical="top" wrapText="1"/>
    </xf>
    <xf numFmtId="0" fontId="11" fillId="0" borderId="27" xfId="0" applyFont="1" applyFill="1" applyBorder="1" applyAlignment="1">
      <alignment horizontal="center" vertical="top" wrapText="1"/>
    </xf>
    <xf numFmtId="0" fontId="11" fillId="0" borderId="30" xfId="0" applyFont="1" applyFill="1" applyBorder="1" applyAlignment="1">
      <alignment horizontal="center" vertical="top" wrapText="1"/>
    </xf>
    <xf numFmtId="49" fontId="12" fillId="0" borderId="32" xfId="0" applyNumberFormat="1" applyFont="1" applyBorder="1" applyAlignment="1">
      <alignment horizontal="center" vertical="top"/>
    </xf>
    <xf numFmtId="49" fontId="12" fillId="0" borderId="19" xfId="0" applyNumberFormat="1" applyFont="1" applyBorder="1" applyAlignment="1">
      <alignment horizontal="center" vertical="top"/>
    </xf>
    <xf numFmtId="0" fontId="12" fillId="5" borderId="9" xfId="0" applyFont="1" applyFill="1" applyBorder="1" applyAlignment="1">
      <alignment vertical="top" wrapText="1"/>
    </xf>
    <xf numFmtId="0" fontId="12" fillId="5" borderId="10" xfId="0" applyFont="1" applyFill="1" applyBorder="1" applyAlignment="1">
      <alignment vertical="top" wrapText="1"/>
    </xf>
    <xf numFmtId="0" fontId="9" fillId="0" borderId="32" xfId="0" applyFont="1" applyBorder="1" applyAlignment="1">
      <alignment horizontal="center" vertical="center" textRotation="90" wrapText="1"/>
    </xf>
    <xf numFmtId="0" fontId="9" fillId="0" borderId="45" xfId="0" applyFont="1" applyBorder="1" applyAlignment="1">
      <alignment horizontal="center" vertical="center" textRotation="90" wrapText="1"/>
    </xf>
    <xf numFmtId="0" fontId="9" fillId="0" borderId="19" xfId="0" applyFont="1" applyBorder="1" applyAlignment="1">
      <alignment horizontal="center" vertical="center" textRotation="90"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5" borderId="54" xfId="0" applyFont="1" applyFill="1" applyBorder="1" applyAlignment="1">
      <alignment horizontal="center" vertical="center" wrapText="1"/>
    </xf>
    <xf numFmtId="0" fontId="9" fillId="5" borderId="72" xfId="0" applyFont="1" applyFill="1" applyBorder="1" applyAlignment="1">
      <alignment horizontal="center" vertical="center" wrapText="1"/>
    </xf>
    <xf numFmtId="0" fontId="9" fillId="5" borderId="79" xfId="0" applyFont="1" applyFill="1" applyBorder="1" applyAlignment="1">
      <alignment horizontal="center" vertical="center" wrapText="1"/>
    </xf>
    <xf numFmtId="0" fontId="12" fillId="5" borderId="9" xfId="0" applyFont="1" applyFill="1" applyBorder="1" applyAlignment="1">
      <alignment horizontal="left" vertical="top" wrapText="1"/>
    </xf>
    <xf numFmtId="0" fontId="12" fillId="5" borderId="34" xfId="0" applyFont="1" applyFill="1" applyBorder="1" applyAlignment="1">
      <alignment horizontal="left" vertical="top" wrapText="1"/>
    </xf>
    <xf numFmtId="0" fontId="9" fillId="7" borderId="13" xfId="0" applyFont="1" applyFill="1" applyBorder="1" applyAlignment="1">
      <alignment horizontal="center" vertical="top"/>
    </xf>
    <xf numFmtId="0" fontId="9" fillId="7" borderId="31" xfId="0" applyFont="1" applyFill="1" applyBorder="1" applyAlignment="1">
      <alignment horizontal="center" vertical="top"/>
    </xf>
    <xf numFmtId="0" fontId="9" fillId="7" borderId="15" xfId="0" applyFont="1" applyFill="1" applyBorder="1" applyAlignment="1">
      <alignment horizontal="center" vertical="top"/>
    </xf>
    <xf numFmtId="0" fontId="9" fillId="7" borderId="70" xfId="0" applyFont="1" applyFill="1" applyBorder="1" applyAlignment="1">
      <alignment horizontal="center" vertical="top"/>
    </xf>
    <xf numFmtId="49" fontId="12" fillId="2" borderId="32" xfId="0" applyNumberFormat="1" applyFont="1" applyFill="1" applyBorder="1" applyAlignment="1">
      <alignment horizontal="center" vertical="top"/>
    </xf>
    <xf numFmtId="49" fontId="12" fillId="2" borderId="19" xfId="0" applyNumberFormat="1" applyFont="1" applyFill="1" applyBorder="1" applyAlignment="1">
      <alignment horizontal="center" vertical="top"/>
    </xf>
    <xf numFmtId="0" fontId="9" fillId="0" borderId="64" xfId="0" applyFont="1" applyBorder="1" applyAlignment="1">
      <alignment horizontal="left" vertical="top" wrapText="1"/>
    </xf>
    <xf numFmtId="0" fontId="9" fillId="0" borderId="63" xfId="0" applyFont="1" applyBorder="1" applyAlignment="1">
      <alignment horizontal="left" vertical="top" wrapText="1"/>
    </xf>
    <xf numFmtId="0" fontId="9" fillId="2" borderId="54" xfId="0" applyFont="1" applyFill="1" applyBorder="1" applyAlignment="1">
      <alignment horizontal="center" vertical="top"/>
    </xf>
    <xf numFmtId="0" fontId="9" fillId="2" borderId="72" xfId="0" applyFont="1" applyFill="1" applyBorder="1" applyAlignment="1">
      <alignment horizontal="center" vertical="top"/>
    </xf>
    <xf numFmtId="0" fontId="9" fillId="2" borderId="79" xfId="0" applyFont="1" applyFill="1" applyBorder="1" applyAlignment="1">
      <alignment horizontal="center" vertical="top"/>
    </xf>
    <xf numFmtId="0" fontId="9" fillId="11" borderId="65" xfId="0" applyFont="1" applyFill="1" applyBorder="1" applyAlignment="1">
      <alignment horizontal="left" vertical="top" wrapText="1"/>
    </xf>
    <xf numFmtId="0" fontId="9" fillId="11" borderId="34" xfId="0" applyFont="1" applyFill="1" applyBorder="1" applyAlignment="1">
      <alignment horizontal="left" vertical="top" wrapText="1"/>
    </xf>
    <xf numFmtId="0" fontId="9" fillId="11" borderId="21" xfId="0" applyFont="1" applyFill="1" applyBorder="1" applyAlignment="1">
      <alignment horizontal="left" vertical="top" wrapText="1"/>
    </xf>
    <xf numFmtId="0" fontId="9" fillId="0" borderId="47" xfId="0" applyFont="1" applyBorder="1" applyAlignment="1">
      <alignment horizontal="center" vertical="top"/>
    </xf>
    <xf numFmtId="0" fontId="9" fillId="0" borderId="22" xfId="0" applyFont="1" applyBorder="1" applyAlignment="1">
      <alignment horizontal="center" vertical="top"/>
    </xf>
    <xf numFmtId="0" fontId="11" fillId="0" borderId="27" xfId="0" applyFont="1" applyFill="1" applyBorder="1" applyAlignment="1">
      <alignment horizontal="center" vertical="center" textRotation="90" wrapText="1"/>
    </xf>
    <xf numFmtId="0" fontId="11" fillId="0" borderId="30" xfId="0" applyFont="1" applyFill="1" applyBorder="1" applyAlignment="1">
      <alignment horizontal="center" vertical="center" textRotation="90" wrapText="1"/>
    </xf>
    <xf numFmtId="49" fontId="11" fillId="0" borderId="27" xfId="0" applyNumberFormat="1" applyFont="1" applyFill="1" applyBorder="1" applyAlignment="1">
      <alignment horizontal="right" vertical="top"/>
    </xf>
    <xf numFmtId="49" fontId="11" fillId="0" borderId="30" xfId="0" applyNumberFormat="1" applyFont="1" applyFill="1" applyBorder="1" applyAlignment="1">
      <alignment horizontal="right" vertical="top"/>
    </xf>
    <xf numFmtId="49" fontId="12" fillId="0" borderId="33" xfId="0" applyNumberFormat="1" applyFont="1" applyBorder="1" applyAlignment="1">
      <alignment horizontal="center" vertical="top"/>
    </xf>
    <xf numFmtId="0" fontId="11" fillId="0" borderId="64" xfId="0" applyFont="1" applyFill="1" applyBorder="1" applyAlignment="1">
      <alignment horizontal="center" vertical="top" wrapText="1"/>
    </xf>
    <xf numFmtId="0" fontId="11" fillId="0" borderId="63" xfId="0" applyFont="1" applyFill="1" applyBorder="1" applyAlignment="1">
      <alignment horizontal="center" vertical="top" wrapText="1"/>
    </xf>
    <xf numFmtId="0" fontId="9" fillId="8" borderId="5" xfId="0" applyFont="1" applyFill="1" applyBorder="1" applyAlignment="1">
      <alignment horizontal="left" vertical="top"/>
    </xf>
    <xf numFmtId="0" fontId="9" fillId="8" borderId="16" xfId="0" applyFont="1" applyFill="1" applyBorder="1" applyAlignment="1">
      <alignment horizontal="left" vertical="top"/>
    </xf>
    <xf numFmtId="0" fontId="9" fillId="0" borderId="33" xfId="0" applyFont="1" applyBorder="1" applyAlignment="1">
      <alignment horizontal="left" vertical="top"/>
    </xf>
    <xf numFmtId="0" fontId="9" fillId="0" borderId="57" xfId="0" applyFont="1" applyBorder="1" applyAlignment="1">
      <alignment horizontal="left" vertical="top"/>
    </xf>
    <xf numFmtId="0" fontId="24" fillId="0" borderId="65" xfId="0" applyFont="1" applyBorder="1" applyAlignment="1">
      <alignment horizontal="center" vertical="center" wrapText="1"/>
    </xf>
    <xf numFmtId="0" fontId="24" fillId="0" borderId="34" xfId="0" applyFont="1" applyBorder="1" applyAlignment="1">
      <alignment horizontal="center" vertical="center" wrapText="1"/>
    </xf>
    <xf numFmtId="0" fontId="9" fillId="8" borderId="47" xfId="0" applyFont="1" applyFill="1" applyBorder="1" applyAlignment="1">
      <alignment horizontal="left" vertical="top"/>
    </xf>
    <xf numFmtId="0" fontId="9" fillId="8" borderId="22" xfId="0" applyFont="1" applyFill="1" applyBorder="1" applyAlignment="1">
      <alignment horizontal="left" vertical="top"/>
    </xf>
    <xf numFmtId="0" fontId="9" fillId="8" borderId="59" xfId="0" applyFont="1" applyFill="1" applyBorder="1" applyAlignment="1">
      <alignment horizontal="center" vertical="top"/>
    </xf>
    <xf numFmtId="0" fontId="9" fillId="8" borderId="16" xfId="0" applyFont="1" applyFill="1" applyBorder="1" applyAlignment="1">
      <alignment horizontal="center" vertical="top"/>
    </xf>
    <xf numFmtId="0" fontId="9" fillId="0" borderId="29" xfId="0" applyFont="1" applyBorder="1" applyAlignment="1">
      <alignment horizontal="left" vertical="top" wrapText="1"/>
    </xf>
    <xf numFmtId="0" fontId="9" fillId="0" borderId="27"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7" xfId="0" applyFont="1" applyBorder="1" applyAlignment="1">
      <alignment horizontal="center" vertical="center"/>
    </xf>
    <xf numFmtId="0" fontId="9" fillId="0" borderId="7" xfId="0" applyFont="1" applyBorder="1" applyAlignment="1">
      <alignment horizontal="center" vertical="center"/>
    </xf>
    <xf numFmtId="0" fontId="9" fillId="0" borderId="75" xfId="0" applyFont="1" applyBorder="1" applyAlignment="1">
      <alignment horizontal="center" vertical="center"/>
    </xf>
    <xf numFmtId="0" fontId="9" fillId="0" borderId="30" xfId="0" applyFont="1" applyBorder="1" applyAlignment="1">
      <alignment horizontal="center" vertical="center"/>
    </xf>
    <xf numFmtId="0" fontId="9" fillId="0" borderId="8" xfId="0" applyFont="1" applyBorder="1" applyAlignment="1">
      <alignment horizontal="center" vertical="center"/>
    </xf>
    <xf numFmtId="0" fontId="9" fillId="0" borderId="76" xfId="0" applyFont="1" applyBorder="1" applyAlignment="1">
      <alignment horizontal="center" vertical="center"/>
    </xf>
    <xf numFmtId="0" fontId="12" fillId="2" borderId="54" xfId="0" applyFont="1" applyFill="1" applyBorder="1" applyAlignment="1">
      <alignment horizontal="left" vertical="top" wrapText="1"/>
    </xf>
    <xf numFmtId="0" fontId="12" fillId="2" borderId="72"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79" xfId="0" applyFont="1" applyFill="1" applyBorder="1" applyAlignment="1">
      <alignment horizontal="left" vertical="top" wrapText="1"/>
    </xf>
    <xf numFmtId="164" fontId="24" fillId="0" borderId="65" xfId="0" applyNumberFormat="1" applyFont="1" applyBorder="1" applyAlignment="1">
      <alignment horizontal="center" vertical="center" wrapText="1"/>
    </xf>
    <xf numFmtId="164" fontId="24" fillId="0" borderId="34" xfId="0" applyNumberFormat="1" applyFont="1" applyBorder="1" applyAlignment="1">
      <alignment horizontal="center" vertical="center" wrapText="1"/>
    </xf>
    <xf numFmtId="0" fontId="9" fillId="0" borderId="33" xfId="0" applyNumberFormat="1" applyFont="1" applyBorder="1" applyAlignment="1">
      <alignment horizontal="center" vertical="center" textRotation="90" wrapText="1"/>
    </xf>
    <xf numFmtId="0" fontId="9" fillId="0" borderId="57" xfId="0" applyNumberFormat="1" applyFont="1" applyBorder="1" applyAlignment="1">
      <alignment horizontal="center" vertical="center" textRotation="90" wrapText="1"/>
    </xf>
    <xf numFmtId="0" fontId="9" fillId="0" borderId="20" xfId="0" applyNumberFormat="1"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7" fillId="0" borderId="16" xfId="0" applyFont="1" applyBorder="1" applyAlignment="1">
      <alignment horizontal="center" vertical="center" textRotation="90" wrapText="1"/>
    </xf>
    <xf numFmtId="0" fontId="7" fillId="0" borderId="6" xfId="0" applyFont="1" applyBorder="1" applyAlignment="1">
      <alignment horizontal="center" vertical="center" textRotation="90" wrapText="1"/>
    </xf>
    <xf numFmtId="0" fontId="9" fillId="5" borderId="9" xfId="0" applyFont="1" applyFill="1" applyBorder="1" applyAlignment="1">
      <alignment horizontal="center" vertical="center" textRotation="90" wrapText="1"/>
    </xf>
    <xf numFmtId="0" fontId="9" fillId="5" borderId="34" xfId="0" applyFont="1" applyFill="1" applyBorder="1" applyAlignment="1">
      <alignment horizontal="center" vertical="center" textRotation="90" wrapText="1"/>
    </xf>
    <xf numFmtId="0" fontId="9" fillId="5" borderId="10" xfId="0" applyFont="1" applyFill="1" applyBorder="1" applyAlignment="1">
      <alignment horizontal="center" vertical="center" textRotation="90" wrapText="1"/>
    </xf>
    <xf numFmtId="0" fontId="9" fillId="5" borderId="34" xfId="0" applyFont="1" applyFill="1" applyBorder="1" applyAlignment="1">
      <alignment horizontal="left" vertical="top" wrapText="1"/>
    </xf>
    <xf numFmtId="0" fontId="9" fillId="8" borderId="65" xfId="0" applyFont="1" applyFill="1" applyBorder="1" applyAlignment="1">
      <alignment horizontal="left" vertical="top" wrapText="1"/>
    </xf>
    <xf numFmtId="0" fontId="9" fillId="8" borderId="34" xfId="0" applyFont="1" applyFill="1" applyBorder="1" applyAlignment="1">
      <alignment horizontal="left" vertical="top" wrapText="1"/>
    </xf>
    <xf numFmtId="49" fontId="12" fillId="2" borderId="23" xfId="0" applyNumberFormat="1" applyFont="1" applyFill="1" applyBorder="1" applyAlignment="1">
      <alignment horizontal="center" vertical="top"/>
    </xf>
    <xf numFmtId="49" fontId="12" fillId="2" borderId="17" xfId="0" applyNumberFormat="1" applyFont="1" applyFill="1" applyBorder="1" applyAlignment="1">
      <alignment horizontal="center" vertical="top"/>
    </xf>
    <xf numFmtId="49" fontId="12" fillId="0" borderId="55" xfId="0" applyNumberFormat="1" applyFont="1" applyFill="1" applyBorder="1" applyAlignment="1">
      <alignment horizontal="center" vertical="top"/>
    </xf>
    <xf numFmtId="49" fontId="12" fillId="0" borderId="49" xfId="0" applyNumberFormat="1" applyFont="1" applyFill="1" applyBorder="1" applyAlignment="1">
      <alignment horizontal="center" vertical="top"/>
    </xf>
    <xf numFmtId="49" fontId="12" fillId="2" borderId="4" xfId="0" applyNumberFormat="1" applyFont="1" applyFill="1" applyBorder="1" applyAlignment="1">
      <alignment horizontal="right" vertical="top"/>
    </xf>
    <xf numFmtId="49" fontId="12" fillId="2" borderId="0" xfId="0" applyNumberFormat="1" applyFont="1" applyFill="1" applyBorder="1" applyAlignment="1">
      <alignment horizontal="right" vertical="top"/>
    </xf>
    <xf numFmtId="49" fontId="12" fillId="2" borderId="59" xfId="0" applyNumberFormat="1" applyFont="1" applyFill="1" applyBorder="1" applyAlignment="1">
      <alignment horizontal="right" vertical="top"/>
    </xf>
    <xf numFmtId="49" fontId="9" fillId="0" borderId="33" xfId="0" applyNumberFormat="1" applyFont="1" applyFill="1" applyBorder="1" applyAlignment="1">
      <alignment horizontal="center" vertical="top"/>
    </xf>
    <xf numFmtId="49" fontId="9" fillId="0" borderId="20" xfId="0" applyNumberFormat="1" applyFont="1" applyFill="1" applyBorder="1" applyAlignment="1">
      <alignment horizontal="center" vertical="top"/>
    </xf>
    <xf numFmtId="49" fontId="12" fillId="2" borderId="45" xfId="0" applyNumberFormat="1" applyFont="1" applyFill="1" applyBorder="1" applyAlignment="1">
      <alignment horizontal="center" vertical="top"/>
    </xf>
    <xf numFmtId="0" fontId="12" fillId="0" borderId="9" xfId="0" applyFont="1" applyFill="1" applyBorder="1" applyAlignment="1">
      <alignment horizontal="left" vertical="top" wrapText="1"/>
    </xf>
    <xf numFmtId="49" fontId="12" fillId="0" borderId="32" xfId="0" applyNumberFormat="1" applyFont="1" applyFill="1" applyBorder="1" applyAlignment="1">
      <alignment horizontal="center" vertical="top"/>
    </xf>
    <xf numFmtId="49" fontId="12" fillId="0" borderId="19" xfId="0" applyNumberFormat="1" applyFont="1" applyFill="1" applyBorder="1" applyAlignment="1">
      <alignment horizontal="center" vertical="top"/>
    </xf>
    <xf numFmtId="0" fontId="9" fillId="0" borderId="34"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9" xfId="0" applyFont="1" applyFill="1" applyBorder="1" applyAlignment="1">
      <alignment horizontal="left" vertical="top" wrapText="1"/>
    </xf>
    <xf numFmtId="0" fontId="12" fillId="0" borderId="21" xfId="0" applyFont="1" applyFill="1" applyBorder="1" applyAlignment="1">
      <alignment horizontal="left" vertical="top" wrapText="1"/>
    </xf>
    <xf numFmtId="49" fontId="9" fillId="0" borderId="4" xfId="0" applyNumberFormat="1" applyFont="1" applyBorder="1" applyAlignment="1">
      <alignment horizontal="center" vertical="top"/>
    </xf>
    <xf numFmtId="0" fontId="9" fillId="5" borderId="65" xfId="0" applyFont="1" applyFill="1" applyBorder="1" applyAlignment="1">
      <alignment horizontal="left" vertical="top" wrapText="1"/>
    </xf>
    <xf numFmtId="0" fontId="9" fillId="5" borderId="21" xfId="0" applyFont="1" applyFill="1" applyBorder="1" applyAlignment="1">
      <alignment horizontal="left" vertical="top" wrapText="1"/>
    </xf>
    <xf numFmtId="0" fontId="9" fillId="5" borderId="10" xfId="0" applyFont="1" applyFill="1" applyBorder="1" applyAlignment="1">
      <alignment horizontal="left" vertical="top" wrapText="1"/>
    </xf>
    <xf numFmtId="49" fontId="12" fillId="3" borderId="5" xfId="0" applyNumberFormat="1" applyFont="1" applyFill="1" applyBorder="1" applyAlignment="1">
      <alignment horizontal="center" vertical="top"/>
    </xf>
    <xf numFmtId="49" fontId="12" fillId="3" borderId="16" xfId="0" applyNumberFormat="1" applyFont="1" applyFill="1" applyBorder="1" applyAlignment="1">
      <alignment horizontal="center" vertical="top"/>
    </xf>
    <xf numFmtId="49" fontId="12" fillId="3" borderId="6" xfId="0" applyNumberFormat="1" applyFont="1" applyFill="1" applyBorder="1" applyAlignment="1">
      <alignment horizontal="center" vertical="top"/>
    </xf>
    <xf numFmtId="49" fontId="12" fillId="3" borderId="13" xfId="0" applyNumberFormat="1" applyFont="1" applyFill="1" applyBorder="1" applyAlignment="1">
      <alignment horizontal="center" vertical="top"/>
    </xf>
    <xf numFmtId="49" fontId="12" fillId="3" borderId="47" xfId="0" applyNumberFormat="1" applyFont="1" applyFill="1" applyBorder="1" applyAlignment="1">
      <alignment horizontal="center" vertical="top"/>
    </xf>
    <xf numFmtId="49" fontId="12" fillId="0" borderId="20" xfId="0" applyNumberFormat="1" applyFont="1" applyBorder="1" applyAlignment="1">
      <alignment horizontal="center" vertical="top"/>
    </xf>
    <xf numFmtId="49" fontId="12" fillId="11" borderId="9" xfId="0" applyNumberFormat="1" applyFont="1" applyFill="1" applyBorder="1" applyAlignment="1">
      <alignment vertical="top" wrapText="1"/>
    </xf>
    <xf numFmtId="49" fontId="12" fillId="11" borderId="34" xfId="0" applyNumberFormat="1" applyFont="1" applyFill="1" applyBorder="1" applyAlignment="1">
      <alignment vertical="top" wrapText="1"/>
    </xf>
    <xf numFmtId="49" fontId="12" fillId="11" borderId="10" xfId="0" applyNumberFormat="1" applyFont="1" applyFill="1" applyBorder="1" applyAlignment="1">
      <alignment vertical="top" wrapText="1"/>
    </xf>
    <xf numFmtId="49" fontId="12" fillId="0" borderId="15" xfId="0" applyNumberFormat="1" applyFont="1" applyFill="1" applyBorder="1" applyAlignment="1">
      <alignment horizontal="center" vertical="top"/>
    </xf>
    <xf numFmtId="49" fontId="12" fillId="0" borderId="58" xfId="0" applyNumberFormat="1" applyFont="1" applyFill="1" applyBorder="1" applyAlignment="1">
      <alignment horizontal="center" vertical="top"/>
    </xf>
    <xf numFmtId="0" fontId="9" fillId="11" borderId="9" xfId="0" applyFont="1" applyFill="1" applyBorder="1" applyAlignment="1">
      <alignment horizontal="left" vertical="top" wrapText="1"/>
    </xf>
    <xf numFmtId="49" fontId="12" fillId="0" borderId="2" xfId="0" applyNumberFormat="1" applyFont="1" applyFill="1" applyBorder="1" applyAlignment="1">
      <alignment horizontal="center" vertical="top"/>
    </xf>
    <xf numFmtId="49" fontId="12" fillId="0" borderId="4" xfId="0" applyNumberFormat="1" applyFont="1" applyFill="1" applyBorder="1" applyAlignment="1">
      <alignment horizontal="center" vertical="top"/>
    </xf>
    <xf numFmtId="49" fontId="12" fillId="0" borderId="3" xfId="0" applyNumberFormat="1" applyFont="1" applyFill="1" applyBorder="1" applyAlignment="1">
      <alignment horizontal="center" vertical="top"/>
    </xf>
    <xf numFmtId="0" fontId="9" fillId="12" borderId="34" xfId="0" applyFont="1" applyFill="1" applyBorder="1" applyAlignment="1">
      <alignment horizontal="left" vertical="top" wrapText="1"/>
    </xf>
    <xf numFmtId="0" fontId="9" fillId="12" borderId="10" xfId="0" applyFont="1" applyFill="1" applyBorder="1" applyAlignment="1">
      <alignment horizontal="left" vertical="top" wrapText="1"/>
    </xf>
    <xf numFmtId="49" fontId="12" fillId="0" borderId="9" xfId="0" applyNumberFormat="1" applyFont="1" applyFill="1" applyBorder="1" applyAlignment="1">
      <alignment horizontal="left" vertical="top" wrapText="1"/>
    </xf>
    <xf numFmtId="49" fontId="12" fillId="0" borderId="10" xfId="0" applyNumberFormat="1" applyFont="1" applyFill="1" applyBorder="1" applyAlignment="1">
      <alignment horizontal="left" vertical="top" wrapText="1"/>
    </xf>
    <xf numFmtId="49" fontId="12" fillId="0" borderId="45" xfId="0" applyNumberFormat="1" applyFont="1" applyBorder="1" applyAlignment="1">
      <alignment horizontal="center" vertical="top"/>
    </xf>
    <xf numFmtId="49" fontId="12" fillId="2" borderId="14" xfId="0" applyNumberFormat="1" applyFont="1" applyFill="1" applyBorder="1" applyAlignment="1">
      <alignment horizontal="center" vertical="top"/>
    </xf>
    <xf numFmtId="49" fontId="12" fillId="2" borderId="28" xfId="0" applyNumberFormat="1" applyFont="1" applyFill="1" applyBorder="1" applyAlignment="1">
      <alignment horizontal="center" vertical="top"/>
    </xf>
    <xf numFmtId="49" fontId="12" fillId="2" borderId="1" xfId="0" applyNumberFormat="1" applyFont="1" applyFill="1" applyBorder="1" applyAlignment="1">
      <alignment horizontal="center" vertical="top"/>
    </xf>
    <xf numFmtId="0" fontId="9" fillId="0" borderId="5" xfId="0" applyFont="1" applyBorder="1" applyAlignment="1">
      <alignment horizontal="center" vertical="center" textRotation="90" wrapText="1"/>
    </xf>
    <xf numFmtId="0" fontId="9" fillId="0" borderId="16" xfId="0" applyFont="1" applyBorder="1" applyAlignment="1">
      <alignment horizontal="center" vertical="center" textRotation="90" wrapText="1"/>
    </xf>
    <xf numFmtId="0" fontId="9" fillId="0" borderId="6" xfId="0" applyFont="1" applyBorder="1" applyAlignment="1">
      <alignment horizontal="center" vertical="center" textRotation="90" wrapText="1"/>
    </xf>
    <xf numFmtId="0" fontId="9" fillId="0" borderId="74" xfId="0" applyFont="1" applyBorder="1" applyAlignment="1">
      <alignment horizontal="center" vertical="top"/>
    </xf>
    <xf numFmtId="0" fontId="9" fillId="0" borderId="77" xfId="0" applyFont="1" applyBorder="1" applyAlignment="1">
      <alignment horizontal="center" vertical="top"/>
    </xf>
    <xf numFmtId="49" fontId="12" fillId="3" borderId="22" xfId="0" applyNumberFormat="1" applyFont="1" applyFill="1" applyBorder="1" applyAlignment="1">
      <alignment horizontal="center" vertical="top"/>
    </xf>
    <xf numFmtId="49" fontId="12" fillId="3" borderId="18" xfId="0" applyNumberFormat="1" applyFont="1" applyFill="1" applyBorder="1" applyAlignment="1">
      <alignment horizontal="center" vertical="top"/>
    </xf>
    <xf numFmtId="49" fontId="12" fillId="2" borderId="54" xfId="0" applyNumberFormat="1" applyFont="1" applyFill="1" applyBorder="1" applyAlignment="1">
      <alignment horizontal="left" vertical="top"/>
    </xf>
    <xf numFmtId="49" fontId="12" fillId="2" borderId="72" xfId="0" applyNumberFormat="1" applyFont="1" applyFill="1" applyBorder="1" applyAlignment="1">
      <alignment horizontal="left" vertical="top"/>
    </xf>
    <xf numFmtId="49" fontId="12" fillId="2" borderId="79" xfId="0" applyNumberFormat="1" applyFont="1" applyFill="1" applyBorder="1" applyAlignment="1">
      <alignment horizontal="left" vertical="top"/>
    </xf>
    <xf numFmtId="0" fontId="9" fillId="7" borderId="5" xfId="0" applyFont="1" applyFill="1" applyBorder="1" applyAlignment="1">
      <alignment horizontal="center" vertical="top"/>
    </xf>
    <xf numFmtId="0" fontId="9" fillId="7" borderId="22" xfId="0" applyFont="1" applyFill="1" applyBorder="1" applyAlignment="1">
      <alignment horizontal="center" vertical="top"/>
    </xf>
    <xf numFmtId="0" fontId="9" fillId="3" borderId="54" xfId="0" applyFont="1" applyFill="1" applyBorder="1" applyAlignment="1">
      <alignment horizontal="center" vertical="top"/>
    </xf>
    <xf numFmtId="0" fontId="9" fillId="3" borderId="72" xfId="0" applyFont="1" applyFill="1" applyBorder="1" applyAlignment="1">
      <alignment horizontal="center" vertical="top"/>
    </xf>
    <xf numFmtId="0" fontId="9" fillId="3" borderId="79" xfId="0" applyFont="1" applyFill="1" applyBorder="1" applyAlignment="1">
      <alignment horizontal="center" vertical="top"/>
    </xf>
    <xf numFmtId="0" fontId="9" fillId="8" borderId="10" xfId="0" applyFont="1" applyFill="1" applyBorder="1" applyAlignment="1">
      <alignment horizontal="left" vertical="top" wrapText="1"/>
    </xf>
    <xf numFmtId="49" fontId="12" fillId="8" borderId="9" xfId="0" applyNumberFormat="1" applyFont="1" applyFill="1" applyBorder="1" applyAlignment="1">
      <alignment horizontal="left" vertical="top" wrapText="1"/>
    </xf>
    <xf numFmtId="49" fontId="12" fillId="8" borderId="10" xfId="0" applyNumberFormat="1" applyFont="1" applyFill="1" applyBorder="1" applyAlignment="1">
      <alignment horizontal="left" vertical="top" wrapText="1"/>
    </xf>
    <xf numFmtId="49" fontId="11" fillId="0" borderId="27" xfId="0" applyNumberFormat="1" applyFont="1" applyFill="1" applyBorder="1" applyAlignment="1">
      <alignment horizontal="center" vertical="center" textRotation="90" wrapText="1"/>
    </xf>
    <xf numFmtId="49" fontId="11" fillId="0" borderId="29" xfId="0" applyNumberFormat="1" applyFont="1" applyFill="1" applyBorder="1" applyAlignment="1">
      <alignment horizontal="center" vertical="center" textRotation="90" wrapText="1"/>
    </xf>
    <xf numFmtId="49" fontId="11" fillId="0" borderId="30" xfId="0" applyNumberFormat="1" applyFont="1" applyFill="1" applyBorder="1" applyAlignment="1">
      <alignment horizontal="center" vertical="center" textRotation="90" wrapText="1"/>
    </xf>
    <xf numFmtId="0" fontId="9" fillId="0" borderId="0" xfId="0" applyNumberFormat="1" applyFont="1" applyFill="1" applyBorder="1" applyAlignment="1">
      <alignment horizontal="left" vertical="top" wrapText="1"/>
    </xf>
    <xf numFmtId="49" fontId="12" fillId="3" borderId="31" xfId="0" applyNumberFormat="1" applyFont="1" applyFill="1" applyBorder="1" applyAlignment="1">
      <alignment horizontal="center" vertical="top"/>
    </xf>
    <xf numFmtId="49" fontId="12" fillId="0" borderId="24" xfId="0" applyNumberFormat="1" applyFont="1" applyFill="1" applyBorder="1" applyAlignment="1">
      <alignment horizontal="center" vertical="top"/>
    </xf>
    <xf numFmtId="49" fontId="12" fillId="0" borderId="26" xfId="0" applyNumberFormat="1" applyFont="1" applyFill="1" applyBorder="1" applyAlignment="1">
      <alignment horizontal="center" vertical="top"/>
    </xf>
    <xf numFmtId="49" fontId="12" fillId="0" borderId="70" xfId="0" applyNumberFormat="1" applyFont="1" applyFill="1" applyBorder="1" applyAlignment="1">
      <alignment horizontal="center" vertical="top"/>
    </xf>
    <xf numFmtId="165" fontId="9" fillId="5" borderId="0" xfId="0" applyNumberFormat="1" applyFont="1" applyFill="1" applyBorder="1" applyAlignment="1">
      <alignment horizontal="center" vertical="top"/>
    </xf>
    <xf numFmtId="49" fontId="9" fillId="0" borderId="57" xfId="0" applyNumberFormat="1" applyFont="1" applyFill="1" applyBorder="1" applyAlignment="1">
      <alignment horizontal="center" vertical="top"/>
    </xf>
    <xf numFmtId="49" fontId="12" fillId="2" borderId="3" xfId="0" applyNumberFormat="1" applyFont="1" applyFill="1" applyBorder="1" applyAlignment="1">
      <alignment horizontal="right" vertical="top"/>
    </xf>
    <xf numFmtId="49" fontId="12" fillId="2" borderId="8" xfId="0" applyNumberFormat="1" applyFont="1" applyFill="1" applyBorder="1" applyAlignment="1">
      <alignment horizontal="right" vertical="top"/>
    </xf>
    <xf numFmtId="49" fontId="12" fillId="2" borderId="76" xfId="0" applyNumberFormat="1" applyFont="1" applyFill="1" applyBorder="1" applyAlignment="1">
      <alignment horizontal="right" vertical="top"/>
    </xf>
    <xf numFmtId="49" fontId="12" fillId="5" borderId="9" xfId="0" applyNumberFormat="1" applyFont="1" applyFill="1" applyBorder="1" applyAlignment="1">
      <alignment vertical="top" wrapText="1"/>
    </xf>
    <xf numFmtId="49" fontId="12" fillId="5" borderId="34" xfId="0" applyNumberFormat="1" applyFont="1" applyFill="1" applyBorder="1" applyAlignment="1">
      <alignment vertical="top" wrapText="1"/>
    </xf>
    <xf numFmtId="49" fontId="12" fillId="5" borderId="10" xfId="0" applyNumberFormat="1" applyFont="1" applyFill="1" applyBorder="1" applyAlignment="1">
      <alignment vertical="top" wrapText="1"/>
    </xf>
    <xf numFmtId="0" fontId="12" fillId="11" borderId="9" xfId="0" applyFont="1" applyFill="1" applyBorder="1" applyAlignment="1">
      <alignment horizontal="left" vertical="top" wrapText="1"/>
    </xf>
    <xf numFmtId="0" fontId="12" fillId="11" borderId="34" xfId="0" applyFont="1" applyFill="1" applyBorder="1" applyAlignment="1">
      <alignment horizontal="left" vertical="top" wrapText="1"/>
    </xf>
    <xf numFmtId="0" fontId="12" fillId="11" borderId="10" xfId="0" applyFont="1" applyFill="1" applyBorder="1" applyAlignment="1">
      <alignment horizontal="left" vertical="top" wrapText="1"/>
    </xf>
    <xf numFmtId="0" fontId="9" fillId="0" borderId="30" xfId="0" applyFont="1" applyBorder="1" applyAlignment="1">
      <alignment horizontal="left" vertical="top" wrapText="1"/>
    </xf>
    <xf numFmtId="49" fontId="12" fillId="2" borderId="80" xfId="0" applyNumberFormat="1" applyFont="1" applyFill="1" applyBorder="1" applyAlignment="1">
      <alignment horizontal="right" vertical="top"/>
    </xf>
    <xf numFmtId="49" fontId="12" fillId="2" borderId="72" xfId="0" applyNumberFormat="1" applyFont="1" applyFill="1" applyBorder="1" applyAlignment="1">
      <alignment horizontal="right" vertical="top"/>
    </xf>
    <xf numFmtId="49" fontId="12" fillId="2" borderId="79" xfId="0" applyNumberFormat="1" applyFont="1" applyFill="1" applyBorder="1" applyAlignment="1">
      <alignment horizontal="right" vertical="top"/>
    </xf>
    <xf numFmtId="0" fontId="9" fillId="0" borderId="58" xfId="0" applyFont="1" applyBorder="1" applyAlignment="1">
      <alignment horizontal="center" vertical="top"/>
    </xf>
    <xf numFmtId="0" fontId="9" fillId="0" borderId="20" xfId="0" applyFont="1" applyBorder="1" applyAlignment="1">
      <alignment horizontal="center" vertical="top"/>
    </xf>
    <xf numFmtId="49" fontId="12" fillId="2" borderId="54" xfId="0" applyNumberFormat="1" applyFont="1" applyFill="1" applyBorder="1" applyAlignment="1">
      <alignment horizontal="center" vertical="top"/>
    </xf>
    <xf numFmtId="49" fontId="12" fillId="2" borderId="72" xfId="0" applyNumberFormat="1" applyFont="1" applyFill="1" applyBorder="1" applyAlignment="1">
      <alignment horizontal="center" vertical="top"/>
    </xf>
    <xf numFmtId="49" fontId="12" fillId="2" borderId="79" xfId="0" applyNumberFormat="1" applyFont="1" applyFill="1" applyBorder="1" applyAlignment="1">
      <alignment horizontal="center" vertical="top"/>
    </xf>
    <xf numFmtId="0" fontId="11" fillId="0" borderId="29" xfId="0" applyFont="1" applyFill="1" applyBorder="1" applyAlignment="1">
      <alignment horizontal="center" vertical="center" textRotation="90" wrapText="1"/>
    </xf>
    <xf numFmtId="0" fontId="9" fillId="0" borderId="16" xfId="0" applyFont="1" applyBorder="1" applyAlignment="1">
      <alignment horizontal="center" vertical="top"/>
    </xf>
    <xf numFmtId="0" fontId="7" fillId="0" borderId="58" xfId="0" applyFont="1" applyBorder="1" applyAlignment="1">
      <alignment horizontal="left" vertical="top" wrapText="1"/>
    </xf>
    <xf numFmtId="0" fontId="7" fillId="0" borderId="20" xfId="0" applyFont="1" applyBorder="1" applyAlignment="1">
      <alignment horizontal="left" vertical="top" wrapText="1"/>
    </xf>
    <xf numFmtId="0" fontId="7" fillId="0" borderId="27" xfId="0" applyFont="1" applyBorder="1" applyAlignment="1">
      <alignment horizontal="left" vertical="top" wrapText="1"/>
    </xf>
    <xf numFmtId="0" fontId="7" fillId="0" borderId="29" xfId="0" applyFont="1" applyBorder="1" applyAlignment="1">
      <alignment horizontal="left" vertical="top" wrapText="1"/>
    </xf>
    <xf numFmtId="0" fontId="7" fillId="0" borderId="30" xfId="0" applyFont="1" applyBorder="1" applyAlignment="1">
      <alignment horizontal="left" vertical="top" wrapText="1"/>
    </xf>
    <xf numFmtId="0" fontId="7" fillId="0" borderId="9" xfId="0" applyFont="1" applyBorder="1" applyAlignment="1">
      <alignment horizontal="left" vertical="top" wrapText="1"/>
    </xf>
    <xf numFmtId="0" fontId="7" fillId="0" borderId="34" xfId="0" applyFont="1" applyBorder="1" applyAlignment="1">
      <alignment horizontal="left" vertical="top"/>
    </xf>
    <xf numFmtId="0" fontId="7" fillId="0" borderId="10" xfId="0" applyFont="1" applyBorder="1" applyAlignment="1">
      <alignment horizontal="left" vertical="top"/>
    </xf>
    <xf numFmtId="0" fontId="9" fillId="0" borderId="31" xfId="0" applyFont="1" applyBorder="1" applyAlignment="1">
      <alignment horizontal="left" vertical="top" wrapText="1"/>
    </xf>
    <xf numFmtId="0" fontId="9" fillId="0" borderId="28" xfId="0" applyFont="1" applyBorder="1" applyAlignment="1">
      <alignment horizontal="left" vertical="top" wrapText="1"/>
    </xf>
    <xf numFmtId="0" fontId="9" fillId="0" borderId="70" xfId="0" applyFont="1" applyBorder="1" applyAlignment="1">
      <alignment horizontal="left" vertical="top" wrapText="1"/>
    </xf>
    <xf numFmtId="0" fontId="9" fillId="8" borderId="21" xfId="0" applyFont="1" applyFill="1" applyBorder="1" applyAlignment="1">
      <alignment horizontal="left" vertical="top" wrapText="1"/>
    </xf>
    <xf numFmtId="0" fontId="9" fillId="0" borderId="27" xfId="0" applyFont="1" applyBorder="1" applyAlignment="1">
      <alignment horizontal="center" vertical="top" wrapText="1"/>
    </xf>
    <xf numFmtId="0" fontId="9" fillId="0" borderId="30" xfId="0" applyFont="1" applyBorder="1" applyAlignment="1">
      <alignment horizontal="center" vertical="top" wrapText="1"/>
    </xf>
    <xf numFmtId="0" fontId="9" fillId="0" borderId="59" xfId="0" applyFont="1" applyBorder="1" applyAlignment="1">
      <alignment horizontal="center" vertical="top"/>
    </xf>
    <xf numFmtId="1" fontId="9" fillId="0" borderId="5" xfId="0" applyNumberFormat="1" applyFont="1" applyBorder="1" applyAlignment="1">
      <alignment horizontal="center" vertical="top"/>
    </xf>
    <xf numFmtId="1" fontId="9" fillId="0" borderId="6" xfId="0" applyNumberFormat="1" applyFont="1" applyBorder="1" applyAlignment="1">
      <alignment horizontal="center" vertical="top"/>
    </xf>
    <xf numFmtId="0" fontId="11" fillId="0" borderId="5" xfId="0" applyFont="1" applyFill="1" applyBorder="1" applyAlignment="1">
      <alignment horizontal="center" vertical="center" textRotation="90" wrapText="1"/>
    </xf>
    <xf numFmtId="0" fontId="11" fillId="0" borderId="16" xfId="0" applyFont="1" applyFill="1" applyBorder="1" applyAlignment="1">
      <alignment horizontal="center" vertical="center" textRotation="90" wrapText="1"/>
    </xf>
    <xf numFmtId="0" fontId="11" fillId="0" borderId="6" xfId="0" applyFont="1" applyFill="1" applyBorder="1" applyAlignment="1">
      <alignment horizontal="center" vertical="center" textRotation="90" wrapText="1"/>
    </xf>
    <xf numFmtId="165" fontId="12" fillId="5" borderId="0" xfId="0" applyNumberFormat="1" applyFont="1" applyFill="1" applyBorder="1" applyAlignment="1">
      <alignment horizontal="center" vertical="top"/>
    </xf>
    <xf numFmtId="0" fontId="9" fillId="7" borderId="83" xfId="0" applyFont="1" applyFill="1" applyBorder="1" applyAlignment="1">
      <alignment horizontal="left" vertical="top" wrapText="1"/>
    </xf>
    <xf numFmtId="0" fontId="9" fillId="7" borderId="69" xfId="0" applyFont="1" applyFill="1" applyBorder="1" applyAlignment="1">
      <alignment horizontal="left" vertical="top" wrapText="1"/>
    </xf>
    <xf numFmtId="0" fontId="9" fillId="7" borderId="33" xfId="0" applyFont="1" applyFill="1" applyBorder="1" applyAlignment="1">
      <alignment horizontal="left" vertical="top" wrapText="1"/>
    </xf>
    <xf numFmtId="0" fontId="9" fillId="7" borderId="57" xfId="0" applyFont="1" applyFill="1" applyBorder="1" applyAlignment="1">
      <alignment horizontal="left" vertical="top" wrapText="1"/>
    </xf>
    <xf numFmtId="0" fontId="9" fillId="0" borderId="58" xfId="0" applyFont="1" applyBorder="1" applyAlignment="1">
      <alignment horizontal="left" vertical="top"/>
    </xf>
    <xf numFmtId="0" fontId="9" fillId="0" borderId="24" xfId="0" applyFont="1" applyBorder="1" applyAlignment="1">
      <alignment horizontal="left" vertical="top"/>
    </xf>
    <xf numFmtId="0" fontId="7" fillId="0" borderId="24" xfId="0" applyFont="1" applyBorder="1" applyAlignment="1">
      <alignment horizontal="left" vertical="top" wrapText="1"/>
    </xf>
    <xf numFmtId="0" fontId="9" fillId="0" borderId="47" xfId="0" applyFont="1" applyBorder="1" applyAlignment="1">
      <alignment horizontal="left" vertical="top"/>
    </xf>
    <xf numFmtId="0" fontId="9" fillId="0" borderId="16" xfId="0" applyFont="1" applyBorder="1" applyAlignment="1">
      <alignment horizontal="left" vertical="top"/>
    </xf>
    <xf numFmtId="0" fontId="9" fillId="0" borderId="47" xfId="0" applyFont="1" applyBorder="1" applyAlignment="1">
      <alignment horizontal="left" vertical="top" wrapText="1"/>
    </xf>
    <xf numFmtId="0" fontId="9" fillId="0" borderId="22" xfId="0" applyFont="1" applyBorder="1" applyAlignment="1">
      <alignment horizontal="left" vertical="top" wrapText="1"/>
    </xf>
    <xf numFmtId="0" fontId="7" fillId="0" borderId="5" xfId="0" applyFont="1" applyBorder="1" applyAlignment="1">
      <alignment vertical="top" wrapText="1"/>
    </xf>
    <xf numFmtId="0" fontId="7" fillId="0" borderId="6" xfId="0" applyFont="1" applyBorder="1" applyAlignment="1">
      <alignment vertical="top" wrapText="1"/>
    </xf>
    <xf numFmtId="2" fontId="7" fillId="0" borderId="33" xfId="0" applyNumberFormat="1" applyFont="1" applyBorder="1" applyAlignment="1">
      <alignment horizontal="left" vertical="top" wrapText="1"/>
    </xf>
    <xf numFmtId="2" fontId="7" fillId="0" borderId="20" xfId="0" applyNumberFormat="1" applyFont="1" applyBorder="1" applyAlignment="1">
      <alignment horizontal="left" vertical="top" wrapText="1"/>
    </xf>
    <xf numFmtId="0" fontId="9" fillId="0" borderId="5" xfId="0" applyFont="1" applyBorder="1" applyAlignment="1">
      <alignment horizontal="left" vertical="top"/>
    </xf>
    <xf numFmtId="0" fontId="7" fillId="8" borderId="47" xfId="0" applyFont="1" applyFill="1" applyBorder="1" applyAlignment="1">
      <alignment horizontal="left" vertical="top" wrapText="1"/>
    </xf>
    <xf numFmtId="0" fontId="7" fillId="8" borderId="22" xfId="0" applyFont="1" applyFill="1" applyBorder="1" applyAlignment="1">
      <alignment horizontal="left" vertical="top" wrapText="1"/>
    </xf>
    <xf numFmtId="0" fontId="9" fillId="7" borderId="5" xfId="0" applyFont="1" applyFill="1" applyBorder="1" applyAlignment="1">
      <alignment horizontal="left" vertical="top"/>
    </xf>
    <xf numFmtId="0" fontId="9" fillId="7" borderId="16" xfId="0" applyFont="1" applyFill="1" applyBorder="1" applyAlignment="1">
      <alignment horizontal="left" vertical="top"/>
    </xf>
    <xf numFmtId="0" fontId="9" fillId="7" borderId="33" xfId="0" applyFont="1" applyFill="1" applyBorder="1" applyAlignment="1">
      <alignment horizontal="left" vertical="top"/>
    </xf>
    <xf numFmtId="0" fontId="9" fillId="7" borderId="24" xfId="0" applyFont="1" applyFill="1" applyBorder="1" applyAlignment="1">
      <alignment horizontal="left" vertical="top"/>
    </xf>
    <xf numFmtId="0" fontId="9" fillId="8" borderId="6" xfId="0" applyFont="1" applyFill="1" applyBorder="1" applyAlignment="1">
      <alignment horizontal="left" vertical="top"/>
    </xf>
    <xf numFmtId="0" fontId="9" fillId="0" borderId="20" xfId="0" applyFont="1" applyBorder="1" applyAlignment="1">
      <alignment horizontal="left" vertical="top"/>
    </xf>
    <xf numFmtId="0" fontId="9" fillId="8" borderId="5" xfId="0" applyFont="1" applyFill="1" applyBorder="1" applyAlignment="1">
      <alignment horizontal="center" vertical="top"/>
    </xf>
    <xf numFmtId="0" fontId="9" fillId="8" borderId="6" xfId="0" applyFont="1" applyFill="1" applyBorder="1" applyAlignment="1">
      <alignment horizontal="center" vertical="top"/>
    </xf>
    <xf numFmtId="0" fontId="7" fillId="0" borderId="33" xfId="0" applyFont="1" applyBorder="1" applyAlignment="1">
      <alignment horizontal="left" vertical="top" wrapText="1"/>
    </xf>
    <xf numFmtId="0" fontId="9" fillId="0" borderId="27" xfId="0" applyFont="1" applyBorder="1" applyAlignment="1">
      <alignment horizontal="left" vertical="top" wrapText="1"/>
    </xf>
    <xf numFmtId="0" fontId="9" fillId="0" borderId="33" xfId="0" applyFont="1" applyBorder="1" applyAlignment="1">
      <alignment horizontal="center" vertical="top"/>
    </xf>
    <xf numFmtId="0" fontId="9" fillId="8" borderId="47" xfId="0" applyFont="1" applyFill="1" applyBorder="1" applyAlignment="1">
      <alignment horizontal="left" vertical="top" wrapText="1"/>
    </xf>
    <xf numFmtId="0" fontId="9" fillId="8" borderId="22" xfId="0" applyFont="1" applyFill="1" applyBorder="1" applyAlignment="1">
      <alignment horizontal="left" vertical="top" wrapText="1"/>
    </xf>
    <xf numFmtId="0" fontId="9" fillId="0" borderId="6" xfId="0" applyFont="1" applyBorder="1" applyAlignment="1">
      <alignment horizontal="left" vertical="top"/>
    </xf>
    <xf numFmtId="0" fontId="9" fillId="0" borderId="58" xfId="0" applyFont="1" applyBorder="1" applyAlignment="1">
      <alignment horizontal="left" vertical="top" wrapText="1"/>
    </xf>
    <xf numFmtId="0" fontId="9" fillId="0" borderId="20"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7" borderId="22" xfId="0" applyFont="1" applyFill="1" applyBorder="1" applyAlignment="1">
      <alignment horizontal="left" vertical="top"/>
    </xf>
    <xf numFmtId="0" fontId="9" fillId="7" borderId="57" xfId="0" applyFont="1" applyFill="1" applyBorder="1" applyAlignment="1">
      <alignment horizontal="left" vertical="top"/>
    </xf>
    <xf numFmtId="1" fontId="9" fillId="0" borderId="75" xfId="0" applyNumberFormat="1" applyFont="1" applyBorder="1" applyAlignment="1">
      <alignment horizontal="center" vertical="top"/>
    </xf>
    <xf numFmtId="1" fontId="9" fillId="0" borderId="76" xfId="0" applyNumberFormat="1" applyFont="1" applyBorder="1" applyAlignment="1">
      <alignment horizontal="center" vertical="top"/>
    </xf>
    <xf numFmtId="0" fontId="11" fillId="8" borderId="16" xfId="0" applyFont="1" applyFill="1" applyBorder="1" applyAlignment="1">
      <alignment horizontal="left" vertical="top"/>
    </xf>
    <xf numFmtId="0" fontId="11" fillId="0" borderId="57" xfId="0" applyFont="1" applyBorder="1" applyAlignment="1">
      <alignment horizontal="left" vertical="top"/>
    </xf>
    <xf numFmtId="0" fontId="9" fillId="0" borderId="22" xfId="0" applyFont="1" applyBorder="1" applyAlignment="1">
      <alignment horizontal="left" vertical="top"/>
    </xf>
    <xf numFmtId="0" fontId="7" fillId="8" borderId="5" xfId="0" applyFont="1" applyFill="1" applyBorder="1" applyAlignment="1">
      <alignment horizontal="left" vertical="top" wrapText="1"/>
    </xf>
    <xf numFmtId="0" fontId="7" fillId="8" borderId="6" xfId="0" applyFont="1" applyFill="1" applyBorder="1" applyAlignment="1">
      <alignment horizontal="left" vertical="top" wrapText="1"/>
    </xf>
    <xf numFmtId="0" fontId="9" fillId="7" borderId="33" xfId="0" applyFont="1" applyFill="1" applyBorder="1" applyAlignment="1">
      <alignment horizontal="center" vertical="top"/>
    </xf>
    <xf numFmtId="0" fontId="9" fillId="7" borderId="24" xfId="0" applyFont="1" applyFill="1" applyBorder="1" applyAlignment="1">
      <alignment horizontal="center" vertical="top"/>
    </xf>
    <xf numFmtId="49" fontId="12" fillId="6" borderId="54" xfId="0" applyNumberFormat="1" applyFont="1" applyFill="1" applyBorder="1" applyAlignment="1">
      <alignment horizontal="center" vertical="top"/>
    </xf>
    <xf numFmtId="49" fontId="12" fillId="6" borderId="72" xfId="0" applyNumberFormat="1" applyFont="1" applyFill="1" applyBorder="1" applyAlignment="1">
      <alignment horizontal="center" vertical="top"/>
    </xf>
    <xf numFmtId="49" fontId="12" fillId="6" borderId="79" xfId="0" applyNumberFormat="1" applyFont="1" applyFill="1" applyBorder="1" applyAlignment="1">
      <alignment horizontal="center" vertical="top"/>
    </xf>
    <xf numFmtId="0" fontId="9" fillId="0" borderId="64" xfId="0" applyFont="1" applyBorder="1" applyAlignment="1">
      <alignment horizontal="center" vertical="top"/>
    </xf>
    <xf numFmtId="0" fontId="9" fillId="0" borderId="30" xfId="0" applyFont="1" applyBorder="1" applyAlignment="1">
      <alignment horizontal="center" vertical="top"/>
    </xf>
    <xf numFmtId="0" fontId="9" fillId="0" borderId="65" xfId="0" applyFont="1" applyFill="1" applyBorder="1" applyAlignment="1">
      <alignment horizontal="left" vertical="top" wrapText="1"/>
    </xf>
    <xf numFmtId="165" fontId="12" fillId="5" borderId="0" xfId="0" applyNumberFormat="1" applyFont="1" applyFill="1" applyBorder="1" applyAlignment="1">
      <alignment horizontal="center" vertical="top" wrapText="1"/>
    </xf>
    <xf numFmtId="0" fontId="12" fillId="3" borderId="27"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75" xfId="0" applyFont="1" applyFill="1" applyBorder="1" applyAlignment="1">
      <alignment horizontal="left" vertical="top" wrapText="1"/>
    </xf>
    <xf numFmtId="49" fontId="12" fillId="3" borderId="80" xfId="0" applyNumberFormat="1" applyFont="1" applyFill="1" applyBorder="1" applyAlignment="1">
      <alignment horizontal="right" vertical="top"/>
    </xf>
    <xf numFmtId="49" fontId="12" fillId="3" borderId="72" xfId="0" applyNumberFormat="1" applyFont="1" applyFill="1" applyBorder="1" applyAlignment="1">
      <alignment horizontal="right" vertical="top"/>
    </xf>
    <xf numFmtId="49" fontId="12" fillId="3" borderId="79" xfId="0" applyNumberFormat="1" applyFont="1" applyFill="1" applyBorder="1" applyAlignment="1">
      <alignment horizontal="right" vertical="top"/>
    </xf>
    <xf numFmtId="0" fontId="12" fillId="9" borderId="18" xfId="0" applyFont="1" applyFill="1" applyBorder="1" applyAlignment="1">
      <alignment horizontal="right" vertical="top" wrapText="1"/>
    </xf>
    <xf numFmtId="0" fontId="12" fillId="9" borderId="17" xfId="0" applyFont="1" applyFill="1" applyBorder="1" applyAlignment="1">
      <alignment horizontal="right" vertical="top" wrapText="1"/>
    </xf>
    <xf numFmtId="0" fontId="12" fillId="9" borderId="26" xfId="0" applyFont="1" applyFill="1" applyBorder="1" applyAlignment="1">
      <alignment horizontal="right" vertical="top" wrapText="1"/>
    </xf>
    <xf numFmtId="0" fontId="12" fillId="0" borderId="31" xfId="0" applyFont="1" applyFill="1" applyBorder="1" applyAlignment="1">
      <alignment horizontal="left" vertical="top" wrapText="1"/>
    </xf>
    <xf numFmtId="0" fontId="12" fillId="0" borderId="28" xfId="0" applyFont="1" applyFill="1" applyBorder="1" applyAlignment="1">
      <alignment horizontal="left" vertical="top" wrapText="1"/>
    </xf>
    <xf numFmtId="0" fontId="12" fillId="0" borderId="70" xfId="0" applyFont="1" applyFill="1" applyBorder="1" applyAlignment="1">
      <alignment horizontal="left" vertical="top" wrapText="1"/>
    </xf>
    <xf numFmtId="0" fontId="12" fillId="6" borderId="31" xfId="0" applyFont="1" applyFill="1" applyBorder="1" applyAlignment="1">
      <alignment horizontal="right" vertical="top" wrapText="1"/>
    </xf>
    <xf numFmtId="0" fontId="12" fillId="6" borderId="28" xfId="0" applyFont="1" applyFill="1" applyBorder="1" applyAlignment="1">
      <alignment horizontal="right" vertical="top" wrapText="1"/>
    </xf>
    <xf numFmtId="0" fontId="12" fillId="6" borderId="70" xfId="0" applyFont="1" applyFill="1" applyBorder="1" applyAlignment="1">
      <alignment horizontal="right" vertical="top" wrapText="1"/>
    </xf>
    <xf numFmtId="0" fontId="12" fillId="0" borderId="8" xfId="0" applyFont="1" applyBorder="1" applyAlignment="1">
      <alignment horizontal="center" vertical="top"/>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9" fillId="5" borderId="31" xfId="0" applyFont="1" applyFill="1" applyBorder="1" applyAlignment="1">
      <alignment horizontal="left" vertical="top" wrapText="1"/>
    </xf>
    <xf numFmtId="0" fontId="9" fillId="5" borderId="28" xfId="0" applyFont="1" applyFill="1" applyBorder="1" applyAlignment="1">
      <alignment horizontal="left" vertical="top" wrapText="1"/>
    </xf>
    <xf numFmtId="0" fontId="9" fillId="5" borderId="70" xfId="0" applyFont="1" applyFill="1" applyBorder="1" applyAlignment="1">
      <alignment horizontal="left" vertical="top" wrapText="1"/>
    </xf>
    <xf numFmtId="0" fontId="9" fillId="0" borderId="2" xfId="4" applyNumberFormat="1" applyFont="1" applyBorder="1" applyAlignment="1">
      <alignment horizontal="center" vertical="top"/>
    </xf>
    <xf numFmtId="0" fontId="9" fillId="0" borderId="4" xfId="4" applyNumberFormat="1" applyFont="1" applyBorder="1" applyAlignment="1">
      <alignment horizontal="center" vertical="top"/>
    </xf>
    <xf numFmtId="49" fontId="9" fillId="0" borderId="2" xfId="0" applyNumberFormat="1" applyFont="1" applyBorder="1" applyAlignment="1">
      <alignment horizontal="center" vertical="top"/>
    </xf>
    <xf numFmtId="49" fontId="9" fillId="0" borderId="3" xfId="0" applyNumberFormat="1" applyFont="1" applyBorder="1" applyAlignment="1">
      <alignment horizontal="center" vertical="top"/>
    </xf>
    <xf numFmtId="0" fontId="12" fillId="0" borderId="34" xfId="0" applyFont="1" applyFill="1" applyBorder="1" applyAlignment="1">
      <alignment vertical="top" wrapText="1"/>
    </xf>
    <xf numFmtId="49" fontId="2" fillId="0" borderId="32"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4" fillId="5" borderId="33" xfId="0" applyFont="1" applyFill="1" applyBorder="1" applyAlignment="1">
      <alignment horizontal="left" vertical="top" wrapText="1"/>
    </xf>
    <xf numFmtId="0" fontId="4" fillId="5" borderId="20" xfId="0" applyFont="1" applyFill="1" applyBorder="1" applyAlignment="1">
      <alignment horizontal="left" vertical="top" wrapText="1"/>
    </xf>
    <xf numFmtId="0" fontId="13" fillId="0" borderId="9" xfId="0" applyFont="1" applyFill="1" applyBorder="1" applyAlignment="1">
      <alignment horizontal="center" vertical="top" wrapText="1"/>
    </xf>
    <xf numFmtId="0" fontId="13" fillId="0" borderId="10" xfId="0" applyFont="1" applyFill="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18" fillId="5" borderId="20" xfId="0" applyFont="1" applyFill="1" applyBorder="1" applyAlignment="1">
      <alignment horizontal="left" vertical="top" wrapText="1"/>
    </xf>
    <xf numFmtId="0" fontId="0" fillId="0" borderId="19" xfId="0" applyBorder="1" applyAlignment="1">
      <alignment horizontal="center" vertical="top" wrapText="1"/>
    </xf>
    <xf numFmtId="0" fontId="13" fillId="0" borderId="27" xfId="0" applyFont="1" applyFill="1" applyBorder="1" applyAlignment="1">
      <alignment horizontal="center" vertical="top" wrapText="1"/>
    </xf>
    <xf numFmtId="0" fontId="0" fillId="0" borderId="30" xfId="0" applyBorder="1" applyAlignment="1">
      <alignment horizontal="center" vertical="top" wrapText="1"/>
    </xf>
    <xf numFmtId="49" fontId="13" fillId="0" borderId="9" xfId="0" applyNumberFormat="1" applyFont="1" applyBorder="1" applyAlignment="1">
      <alignment horizontal="center" vertical="top" wrapText="1"/>
    </xf>
    <xf numFmtId="49" fontId="2" fillId="2" borderId="32" xfId="0" applyNumberFormat="1" applyFont="1" applyFill="1" applyBorder="1" applyAlignment="1">
      <alignment horizontal="center" vertical="top" wrapText="1"/>
    </xf>
    <xf numFmtId="49" fontId="19" fillId="0" borderId="81" xfId="0" applyNumberFormat="1" applyFont="1" applyBorder="1" applyAlignment="1">
      <alignment horizontal="center" vertical="top" wrapText="1"/>
    </xf>
    <xf numFmtId="0" fontId="0" fillId="0" borderId="82" xfId="0" applyBorder="1" applyAlignment="1">
      <alignment horizontal="center" vertical="top" wrapText="1"/>
    </xf>
    <xf numFmtId="49" fontId="19" fillId="0" borderId="50" xfId="0" applyNumberFormat="1" applyFont="1" applyBorder="1" applyAlignment="1">
      <alignment horizontal="center" vertical="top"/>
    </xf>
    <xf numFmtId="49" fontId="13" fillId="0" borderId="51" xfId="0" applyNumberFormat="1" applyFont="1" applyBorder="1" applyAlignment="1">
      <alignment horizontal="center" vertical="top"/>
    </xf>
    <xf numFmtId="49" fontId="2" fillId="3" borderId="5" xfId="0" applyNumberFormat="1" applyFont="1" applyFill="1" applyBorder="1" applyAlignment="1">
      <alignment horizontal="center" vertical="top" wrapText="1"/>
    </xf>
    <xf numFmtId="49" fontId="2" fillId="3" borderId="6" xfId="0" applyNumberFormat="1" applyFont="1" applyFill="1" applyBorder="1" applyAlignment="1">
      <alignment horizontal="center" vertical="top" wrapText="1"/>
    </xf>
    <xf numFmtId="49" fontId="2" fillId="2" borderId="19" xfId="0" applyNumberFormat="1" applyFont="1" applyFill="1" applyBorder="1" applyAlignment="1">
      <alignment horizontal="center" vertical="top" wrapText="1"/>
    </xf>
    <xf numFmtId="0" fontId="0" fillId="0" borderId="6" xfId="0" applyBorder="1" applyAlignment="1">
      <alignment horizontal="center" vertical="top" wrapText="1"/>
    </xf>
    <xf numFmtId="49" fontId="2" fillId="3" borderId="13" xfId="0" applyNumberFormat="1" applyFont="1" applyFill="1" applyBorder="1" applyAlignment="1">
      <alignment horizontal="center" vertical="top"/>
    </xf>
    <xf numFmtId="49" fontId="2" fillId="3" borderId="18" xfId="0" applyNumberFormat="1" applyFont="1" applyFill="1" applyBorder="1" applyAlignment="1">
      <alignment horizontal="center" vertical="top"/>
    </xf>
    <xf numFmtId="49" fontId="2" fillId="2" borderId="14" xfId="0" applyNumberFormat="1" applyFont="1" applyFill="1" applyBorder="1" applyAlignment="1">
      <alignment horizontal="center" vertical="top"/>
    </xf>
    <xf numFmtId="49" fontId="2" fillId="2" borderId="17" xfId="0" applyNumberFormat="1" applyFont="1" applyFill="1" applyBorder="1" applyAlignment="1">
      <alignment horizontal="center" vertical="top"/>
    </xf>
    <xf numFmtId="0" fontId="5" fillId="5" borderId="33" xfId="0" applyFont="1" applyFill="1" applyBorder="1" applyAlignment="1">
      <alignment horizontal="left" vertical="top" wrapText="1"/>
    </xf>
    <xf numFmtId="0" fontId="14" fillId="5" borderId="20" xfId="0" applyFont="1" applyFill="1" applyBorder="1" applyAlignment="1">
      <alignment horizontal="left" vertical="top" wrapText="1"/>
    </xf>
    <xf numFmtId="0" fontId="20" fillId="5" borderId="33" xfId="0" applyFont="1" applyFill="1" applyBorder="1" applyAlignment="1">
      <alignment horizontal="left" vertical="top" wrapText="1"/>
    </xf>
    <xf numFmtId="0" fontId="21" fillId="5" borderId="20" xfId="0" applyFont="1" applyFill="1" applyBorder="1" applyAlignment="1">
      <alignment horizontal="left" vertical="top" wrapText="1"/>
    </xf>
    <xf numFmtId="0" fontId="5" fillId="6" borderId="33" xfId="0" applyFont="1" applyFill="1" applyBorder="1" applyAlignment="1">
      <alignment horizontal="left" vertical="top" wrapText="1"/>
    </xf>
    <xf numFmtId="0" fontId="14" fillId="6" borderId="20" xfId="0" applyFont="1" applyFill="1" applyBorder="1" applyAlignment="1">
      <alignment horizontal="left" vertical="top" wrapText="1"/>
    </xf>
    <xf numFmtId="49" fontId="13" fillId="0" borderId="71" xfId="0" applyNumberFormat="1" applyFont="1" applyBorder="1" applyAlignment="1">
      <alignment horizontal="center" vertical="top" wrapText="1"/>
    </xf>
    <xf numFmtId="49" fontId="13" fillId="0" borderId="25" xfId="0" applyNumberFormat="1" applyFont="1" applyBorder="1" applyAlignment="1">
      <alignment horizontal="center" vertical="top" wrapText="1"/>
    </xf>
    <xf numFmtId="0" fontId="13" fillId="0" borderId="60" xfId="0" applyFont="1" applyFill="1" applyBorder="1" applyAlignment="1">
      <alignment horizontal="center" vertical="top" wrapText="1"/>
    </xf>
    <xf numFmtId="0" fontId="13" fillId="0" borderId="62" xfId="0" applyFont="1" applyFill="1" applyBorder="1" applyAlignment="1">
      <alignment horizontal="center" vertical="top" wrapText="1"/>
    </xf>
    <xf numFmtId="49" fontId="2" fillId="3" borderId="27" xfId="0" applyNumberFormat="1" applyFont="1" applyFill="1" applyBorder="1" applyAlignment="1">
      <alignment horizontal="center" vertical="top" wrapText="1"/>
    </xf>
    <xf numFmtId="0" fontId="0" fillId="0" borderId="45" xfId="0" applyBorder="1" applyAlignment="1">
      <alignment horizontal="center" vertical="top" wrapText="1"/>
    </xf>
    <xf numFmtId="49" fontId="2" fillId="0" borderId="14" xfId="0" applyNumberFormat="1" applyFont="1" applyBorder="1" applyAlignment="1">
      <alignment horizontal="center" vertical="top"/>
    </xf>
    <xf numFmtId="49" fontId="2" fillId="0" borderId="17" xfId="0" applyNumberFormat="1" applyFont="1" applyBorder="1" applyAlignment="1">
      <alignment horizontal="center" vertical="top"/>
    </xf>
    <xf numFmtId="0" fontId="5" fillId="6" borderId="2" xfId="0" applyFont="1" applyFill="1" applyBorder="1" applyAlignment="1">
      <alignment horizontal="left" vertical="top" wrapText="1"/>
    </xf>
    <xf numFmtId="0" fontId="5" fillId="6" borderId="3" xfId="0" applyFont="1" applyFill="1" applyBorder="1" applyAlignment="1">
      <alignment horizontal="left" vertical="top" wrapText="1"/>
    </xf>
    <xf numFmtId="0" fontId="13" fillId="0" borderId="29" xfId="0" applyFont="1" applyFill="1" applyBorder="1" applyAlignment="1">
      <alignment horizontal="center" vertical="top" wrapText="1"/>
    </xf>
    <xf numFmtId="49" fontId="13" fillId="0" borderId="34" xfId="0" applyNumberFormat="1" applyFont="1" applyBorder="1" applyAlignment="1">
      <alignment horizontal="center" vertical="top" wrapText="1"/>
    </xf>
    <xf numFmtId="49" fontId="2" fillId="3" borderId="16" xfId="0" applyNumberFormat="1" applyFont="1" applyFill="1" applyBorder="1" applyAlignment="1">
      <alignment horizontal="center" vertical="top"/>
    </xf>
    <xf numFmtId="49" fontId="2" fillId="2" borderId="45" xfId="0" applyNumberFormat="1" applyFont="1" applyFill="1" applyBorder="1" applyAlignment="1">
      <alignment horizontal="center" vertical="top"/>
    </xf>
    <xf numFmtId="49" fontId="2" fillId="0" borderId="45" xfId="0" applyNumberFormat="1" applyFont="1" applyBorder="1" applyAlignment="1">
      <alignment horizontal="center" vertical="top"/>
    </xf>
    <xf numFmtId="49" fontId="19" fillId="0" borderId="0" xfId="0" applyNumberFormat="1" applyFont="1" applyBorder="1" applyAlignment="1">
      <alignment horizontal="center" vertical="top"/>
    </xf>
    <xf numFmtId="0" fontId="5" fillId="0" borderId="2"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3"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3" xfId="0" applyFont="1" applyFill="1" applyBorder="1" applyAlignment="1">
      <alignment horizontal="left" vertical="top" wrapText="1"/>
    </xf>
    <xf numFmtId="49" fontId="19" fillId="0" borderId="82" xfId="0" applyNumberFormat="1" applyFont="1" applyBorder="1" applyAlignment="1">
      <alignment horizontal="center" vertical="top" wrapText="1"/>
    </xf>
    <xf numFmtId="0" fontId="0" fillId="0" borderId="81" xfId="0" applyBorder="1" applyAlignment="1">
      <alignment horizontal="center" vertical="top" wrapText="1"/>
    </xf>
    <xf numFmtId="49" fontId="13" fillId="0" borderId="10" xfId="0" applyNumberFormat="1" applyFont="1" applyBorder="1" applyAlignment="1">
      <alignment horizontal="center" vertical="top" wrapText="1"/>
    </xf>
    <xf numFmtId="49" fontId="7" fillId="0" borderId="33" xfId="1" applyNumberFormat="1" applyFont="1" applyBorder="1" applyAlignment="1">
      <alignment horizontal="center" vertical="top"/>
    </xf>
    <xf numFmtId="49" fontId="7" fillId="0" borderId="20" xfId="1" applyNumberFormat="1" applyFont="1" applyBorder="1" applyAlignment="1">
      <alignment horizontal="center" vertical="top"/>
    </xf>
    <xf numFmtId="49" fontId="2" fillId="2" borderId="2" xfId="0" applyNumberFormat="1" applyFont="1" applyFill="1" applyBorder="1" applyAlignment="1">
      <alignment horizontal="center" vertical="top" wrapText="1"/>
    </xf>
    <xf numFmtId="0" fontId="0" fillId="0" borderId="3" xfId="0" applyBorder="1" applyAlignment="1">
      <alignment horizontal="center" vertical="top" wrapText="1"/>
    </xf>
    <xf numFmtId="0" fontId="5" fillId="5" borderId="2" xfId="0" applyFont="1" applyFill="1" applyBorder="1" applyAlignment="1">
      <alignment horizontal="left" vertical="top" wrapText="1"/>
    </xf>
    <xf numFmtId="0" fontId="0" fillId="5" borderId="3" xfId="0" applyFill="1" applyBorder="1" applyAlignment="1">
      <alignment horizontal="left" vertical="top" wrapText="1"/>
    </xf>
    <xf numFmtId="49" fontId="6" fillId="6" borderId="27" xfId="1" applyNumberFormat="1" applyFont="1" applyFill="1" applyBorder="1" applyAlignment="1">
      <alignment horizontal="left" vertical="top"/>
    </xf>
    <xf numFmtId="49" fontId="6" fillId="6" borderId="7" xfId="1" applyNumberFormat="1" applyFont="1" applyFill="1" applyBorder="1" applyAlignment="1">
      <alignment horizontal="left" vertical="top"/>
    </xf>
    <xf numFmtId="49" fontId="6" fillId="6" borderId="75" xfId="1" applyNumberFormat="1" applyFont="1" applyFill="1" applyBorder="1" applyAlignment="1">
      <alignment horizontal="left" vertical="top"/>
    </xf>
    <xf numFmtId="49" fontId="12" fillId="6" borderId="54" xfId="0" applyNumberFormat="1" applyFont="1" applyFill="1" applyBorder="1" applyAlignment="1">
      <alignment horizontal="left" vertical="top"/>
    </xf>
    <xf numFmtId="49" fontId="12" fillId="6" borderId="72" xfId="0" applyNumberFormat="1" applyFont="1" applyFill="1" applyBorder="1" applyAlignment="1">
      <alignment horizontal="left" vertical="top"/>
    </xf>
    <xf numFmtId="49" fontId="12" fillId="6" borderId="79" xfId="0" applyNumberFormat="1" applyFont="1" applyFill="1" applyBorder="1" applyAlignment="1">
      <alignment horizontal="left" vertical="top"/>
    </xf>
    <xf numFmtId="49" fontId="19" fillId="0" borderId="9" xfId="0" applyNumberFormat="1" applyFont="1" applyBorder="1" applyAlignment="1">
      <alignment horizontal="center" vertical="top" wrapText="1"/>
    </xf>
    <xf numFmtId="49" fontId="6" fillId="2" borderId="4" xfId="1" applyNumberFormat="1" applyFont="1" applyFill="1" applyBorder="1" applyAlignment="1">
      <alignment horizontal="center" vertical="top"/>
    </xf>
    <xf numFmtId="49" fontId="6" fillId="2" borderId="3" xfId="1" applyNumberFormat="1" applyFont="1" applyFill="1" applyBorder="1" applyAlignment="1">
      <alignment horizontal="center" vertical="top"/>
    </xf>
    <xf numFmtId="49" fontId="6" fillId="2" borderId="2" xfId="1" applyNumberFormat="1" applyFont="1" applyFill="1" applyBorder="1" applyAlignment="1">
      <alignment horizontal="center" vertical="top"/>
    </xf>
    <xf numFmtId="49" fontId="6" fillId="0" borderId="32" xfId="1" applyNumberFormat="1" applyFont="1" applyBorder="1" applyAlignment="1">
      <alignment horizontal="center" vertical="top"/>
    </xf>
    <xf numFmtId="49" fontId="6" fillId="0" borderId="45" xfId="1" applyNumberFormat="1" applyFont="1" applyBorder="1" applyAlignment="1">
      <alignment horizontal="center" vertical="top"/>
    </xf>
    <xf numFmtId="49" fontId="6" fillId="0" borderId="19" xfId="1" applyNumberFormat="1" applyFont="1" applyBorder="1" applyAlignment="1">
      <alignment horizontal="center" vertical="top"/>
    </xf>
    <xf numFmtId="0" fontId="9" fillId="0" borderId="2" xfId="1" applyFont="1" applyFill="1" applyBorder="1" applyAlignment="1">
      <alignment vertical="top" wrapText="1"/>
    </xf>
    <xf numFmtId="0" fontId="9" fillId="0" borderId="4" xfId="1" applyFont="1" applyFill="1" applyBorder="1" applyAlignment="1">
      <alignment vertical="top" wrapText="1"/>
    </xf>
    <xf numFmtId="0" fontId="15" fillId="0" borderId="4" xfId="1" applyFont="1" applyBorder="1" applyAlignment="1">
      <alignment vertical="top" wrapText="1"/>
    </xf>
    <xf numFmtId="0" fontId="9" fillId="0" borderId="4" xfId="1" applyFont="1" applyFill="1" applyBorder="1" applyAlignment="1">
      <alignment horizontal="left" vertical="top" wrapText="1"/>
    </xf>
    <xf numFmtId="0" fontId="9" fillId="0" borderId="3" xfId="1" applyFont="1" applyFill="1" applyBorder="1" applyAlignment="1">
      <alignment horizontal="left" vertical="top" wrapText="1"/>
    </xf>
    <xf numFmtId="49" fontId="12" fillId="0" borderId="9" xfId="1" applyNumberFormat="1" applyFont="1" applyBorder="1" applyAlignment="1">
      <alignment horizontal="center" vertical="top"/>
    </xf>
    <xf numFmtId="49" fontId="12" fillId="0" borderId="10" xfId="1" applyNumberFormat="1" applyFont="1" applyBorder="1" applyAlignment="1">
      <alignment horizontal="center" vertical="top"/>
    </xf>
    <xf numFmtId="0" fontId="9" fillId="0" borderId="2" xfId="1" applyFont="1" applyFill="1" applyBorder="1" applyAlignment="1">
      <alignment horizontal="left" vertical="top" wrapText="1"/>
    </xf>
    <xf numFmtId="0" fontId="7" fillId="0" borderId="5" xfId="1" applyFont="1" applyFill="1" applyBorder="1" applyAlignment="1">
      <alignment horizontal="center" vertical="top" wrapText="1"/>
    </xf>
    <xf numFmtId="0" fontId="7" fillId="0" borderId="6" xfId="1" applyFont="1" applyFill="1" applyBorder="1" applyAlignment="1">
      <alignment horizontal="center" vertical="top" wrapText="1"/>
    </xf>
    <xf numFmtId="0" fontId="7" fillId="0" borderId="27" xfId="1" applyFont="1" applyBorder="1" applyAlignment="1">
      <alignment horizontal="center" vertical="top"/>
    </xf>
    <xf numFmtId="0" fontId="7" fillId="0" borderId="29" xfId="1" applyFont="1" applyBorder="1" applyAlignment="1">
      <alignment horizontal="center" vertical="top"/>
    </xf>
    <xf numFmtId="0" fontId="7" fillId="0" borderId="30" xfId="1" applyFont="1" applyBorder="1" applyAlignment="1">
      <alignment horizontal="center" vertical="top"/>
    </xf>
    <xf numFmtId="49" fontId="12" fillId="0" borderId="34" xfId="1" applyNumberFormat="1" applyFont="1" applyBorder="1" applyAlignment="1">
      <alignment horizontal="center" vertical="top"/>
    </xf>
    <xf numFmtId="0" fontId="11" fillId="0" borderId="16" xfId="1" applyFont="1" applyFill="1" applyBorder="1" applyAlignment="1">
      <alignment horizontal="center" vertical="top" wrapText="1"/>
    </xf>
    <xf numFmtId="0" fontId="11" fillId="0" borderId="6" xfId="1" applyFont="1" applyFill="1" applyBorder="1" applyAlignment="1">
      <alignment horizontal="center" vertical="top" wrapText="1"/>
    </xf>
    <xf numFmtId="49" fontId="7" fillId="0" borderId="57" xfId="1" applyNumberFormat="1" applyFont="1" applyBorder="1" applyAlignment="1">
      <alignment horizontal="center" vertical="top"/>
    </xf>
    <xf numFmtId="0" fontId="2" fillId="0" borderId="13"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5" xfId="1" applyFont="1" applyBorder="1" applyAlignment="1">
      <alignment horizontal="center" vertical="center" wrapText="1"/>
    </xf>
    <xf numFmtId="0" fontId="13" fillId="0" borderId="47" xfId="1" applyFont="1" applyBorder="1" applyAlignment="1">
      <alignment horizontal="center" vertical="center" textRotation="90" wrapText="1"/>
    </xf>
    <xf numFmtId="0" fontId="13" fillId="0" borderId="16" xfId="1" applyFont="1" applyBorder="1" applyAlignment="1">
      <alignment horizontal="center" vertical="center" textRotation="90" wrapText="1"/>
    </xf>
    <xf numFmtId="0" fontId="13" fillId="0" borderId="28" xfId="1" applyFont="1" applyBorder="1" applyAlignment="1">
      <alignment horizontal="center" vertical="center"/>
    </xf>
    <xf numFmtId="0" fontId="13" fillId="0" borderId="58" xfId="1" applyFont="1" applyFill="1" applyBorder="1" applyAlignment="1">
      <alignment horizontal="center" vertical="center" textRotation="90" wrapText="1"/>
    </xf>
    <xf numFmtId="0" fontId="13" fillId="0" borderId="57" xfId="1" applyFont="1" applyFill="1" applyBorder="1" applyAlignment="1">
      <alignment horizontal="center" vertical="center" textRotation="90" wrapText="1"/>
    </xf>
    <xf numFmtId="0" fontId="13" fillId="0" borderId="9" xfId="1" applyNumberFormat="1" applyFont="1" applyBorder="1" applyAlignment="1">
      <alignment horizontal="center" vertical="center" textRotation="90" wrapText="1"/>
    </xf>
    <xf numFmtId="0" fontId="13" fillId="0" borderId="34" xfId="1" applyNumberFormat="1" applyFont="1" applyBorder="1" applyAlignment="1">
      <alignment horizontal="center" vertical="center" textRotation="90" wrapText="1"/>
    </xf>
    <xf numFmtId="0" fontId="13" fillId="0" borderId="9" xfId="1" applyFont="1" applyBorder="1" applyAlignment="1">
      <alignment horizontal="center" vertical="center" textRotation="90" wrapText="1"/>
    </xf>
    <xf numFmtId="0" fontId="13" fillId="0" borderId="34" xfId="1" applyFont="1" applyBorder="1" applyAlignment="1">
      <alignment horizontal="center" vertical="center" textRotation="90" wrapText="1"/>
    </xf>
    <xf numFmtId="0" fontId="8" fillId="6" borderId="54" xfId="1" applyFont="1" applyFill="1" applyBorder="1" applyAlignment="1">
      <alignment horizontal="left" vertical="center" wrapText="1"/>
    </xf>
    <xf numFmtId="0" fontId="8" fillId="6" borderId="72" xfId="1" applyFont="1" applyFill="1" applyBorder="1" applyAlignment="1">
      <alignment horizontal="left" vertical="center" wrapText="1"/>
    </xf>
    <xf numFmtId="0" fontId="8" fillId="6" borderId="79" xfId="1" applyFont="1" applyFill="1" applyBorder="1" applyAlignment="1">
      <alignment horizontal="left" vertical="center" wrapText="1"/>
    </xf>
    <xf numFmtId="49" fontId="6" fillId="6" borderId="54" xfId="1" applyNumberFormat="1" applyFont="1" applyFill="1" applyBorder="1" applyAlignment="1">
      <alignment horizontal="left" vertical="top"/>
    </xf>
    <xf numFmtId="49" fontId="6" fillId="6" borderId="72" xfId="1" applyNumberFormat="1" applyFont="1" applyFill="1" applyBorder="1" applyAlignment="1">
      <alignment horizontal="left" vertical="top"/>
    </xf>
    <xf numFmtId="49" fontId="6" fillId="6" borderId="79" xfId="1" applyNumberFormat="1" applyFont="1" applyFill="1" applyBorder="1" applyAlignment="1">
      <alignment horizontal="left" vertical="top"/>
    </xf>
    <xf numFmtId="0" fontId="13" fillId="0" borderId="13" xfId="1" applyFont="1" applyBorder="1" applyAlignment="1">
      <alignment horizontal="center" vertical="center" textRotation="90" wrapText="1"/>
    </xf>
    <xf numFmtId="0" fontId="13" fillId="0" borderId="31" xfId="1" applyFont="1" applyBorder="1" applyAlignment="1">
      <alignment horizontal="center" vertical="center" textRotation="90" wrapText="1"/>
    </xf>
    <xf numFmtId="0" fontId="13" fillId="0" borderId="14" xfId="1" applyFont="1" applyBorder="1" applyAlignment="1">
      <alignment horizontal="center" vertical="center" textRotation="90" wrapText="1"/>
    </xf>
    <xf numFmtId="0" fontId="13" fillId="0" borderId="28" xfId="1" applyFont="1" applyBorder="1" applyAlignment="1">
      <alignment horizontal="center" vertical="center" textRotation="90" wrapText="1"/>
    </xf>
    <xf numFmtId="0" fontId="13" fillId="0" borderId="1" xfId="1" applyFont="1" applyBorder="1" applyAlignment="1">
      <alignment horizontal="center" vertical="center" textRotation="90" wrapText="1"/>
    </xf>
    <xf numFmtId="0" fontId="5" fillId="0" borderId="32" xfId="1" applyFont="1" applyBorder="1" applyAlignment="1">
      <alignment horizontal="center" vertical="center" wrapText="1"/>
    </xf>
    <xf numFmtId="0" fontId="5" fillId="0" borderId="45" xfId="1" applyFont="1" applyBorder="1" applyAlignment="1">
      <alignment horizontal="center" vertical="center" wrapText="1"/>
    </xf>
    <xf numFmtId="0" fontId="13" fillId="0" borderId="32" xfId="1" applyFont="1" applyBorder="1" applyAlignment="1">
      <alignment horizontal="center" vertical="center" textRotation="90" wrapText="1"/>
    </xf>
    <xf numFmtId="0" fontId="13" fillId="0" borderId="45" xfId="1" applyFont="1" applyBorder="1" applyAlignment="1">
      <alignment horizontal="center" vertical="center" textRotation="90" wrapText="1"/>
    </xf>
    <xf numFmtId="0" fontId="13" fillId="0" borderId="52" xfId="1" applyFont="1" applyBorder="1" applyAlignment="1">
      <alignment horizontal="center" vertical="center" textRotation="90" wrapText="1"/>
    </xf>
    <xf numFmtId="0" fontId="13" fillId="0" borderId="53" xfId="1" applyFont="1" applyBorder="1" applyAlignment="1">
      <alignment horizontal="center" vertical="center" textRotation="90" wrapText="1"/>
    </xf>
    <xf numFmtId="0" fontId="13" fillId="0" borderId="56" xfId="1" applyFont="1" applyBorder="1" applyAlignment="1">
      <alignment horizontal="center" vertical="center" textRotation="90" wrapText="1"/>
    </xf>
    <xf numFmtId="49" fontId="6" fillId="3" borderId="16" xfId="1" applyNumberFormat="1" applyFont="1" applyFill="1" applyBorder="1" applyAlignment="1">
      <alignment horizontal="center" vertical="top"/>
    </xf>
    <xf numFmtId="49" fontId="6" fillId="3" borderId="6" xfId="1" applyNumberFormat="1" applyFont="1" applyFill="1" applyBorder="1" applyAlignment="1">
      <alignment horizontal="center" vertical="top"/>
    </xf>
  </cellXfs>
  <cellStyles count="6">
    <cellStyle name="Įprastas" xfId="0" builtinId="0"/>
    <cellStyle name="Įprastas 2" xfId="1"/>
    <cellStyle name="Įprastas 3" xfId="2"/>
    <cellStyle name="Įprastas 4" xfId="3"/>
    <cellStyle name="Kablelis" xfId="4" builtinId="3"/>
    <cellStyle name="Normal 2" xfId="5"/>
  </cellStyles>
  <dxfs count="0"/>
  <tableStyles count="0" defaultTableStyle="TableStyleMedium9" defaultPivotStyle="PivotStyleLight16"/>
  <colors>
    <mruColors>
      <color rgb="FFCCFFFF"/>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lt-LT"/>
              <a:t>2012 m. SVP programos Nr. 03 įvykdymas</a:t>
            </a:r>
          </a:p>
        </c:rich>
      </c:tx>
      <c:layout/>
      <c:overlay val="0"/>
      <c:spPr>
        <a:noFill/>
        <a:ln w="25400">
          <a:noFill/>
        </a:ln>
      </c:spPr>
    </c:title>
    <c:autoTitleDeleted val="0"/>
    <c:view3D>
      <c:rotX val="30"/>
      <c:rotY val="0"/>
      <c:rAngAx val="0"/>
      <c:perspective val="30"/>
    </c:view3D>
    <c:floor>
      <c:thickness val="0"/>
    </c:floor>
    <c:sideWall>
      <c:thickness val="0"/>
    </c:sideWall>
    <c:backWall>
      <c:thickness val="0"/>
    </c:backWall>
    <c:plotArea>
      <c:layout/>
      <c:pie3DChart>
        <c:varyColors val="1"/>
        <c:ser>
          <c:idx val="0"/>
          <c:order val="0"/>
          <c:spPr>
            <a:ln>
              <a:solidFill>
                <a:sysClr val="windowText" lastClr="000000"/>
              </a:solidFill>
            </a:ln>
          </c:spPr>
          <c:explosion val="6"/>
          <c:dPt>
            <c:idx val="0"/>
            <c:bubble3D val="0"/>
            <c:spPr>
              <a:solidFill>
                <a:schemeClr val="bg1"/>
              </a:solidFill>
              <a:ln>
                <a:solidFill>
                  <a:sysClr val="windowText" lastClr="000000"/>
                </a:solidFill>
              </a:ln>
            </c:spPr>
          </c:dPt>
          <c:dPt>
            <c:idx val="1"/>
            <c:bubble3D val="0"/>
            <c:spPr>
              <a:solidFill>
                <a:schemeClr val="accent5">
                  <a:lumMod val="20000"/>
                  <a:lumOff val="80000"/>
                </a:schemeClr>
              </a:solidFill>
              <a:ln>
                <a:solidFill>
                  <a:sysClr val="windowText" lastClr="000000"/>
                </a:solidFill>
              </a:ln>
            </c:spPr>
          </c:dPt>
          <c:dPt>
            <c:idx val="2"/>
            <c:bubble3D val="0"/>
            <c:spPr>
              <a:solidFill>
                <a:srgbClr val="FFCCFF"/>
              </a:solidFill>
              <a:ln>
                <a:solidFill>
                  <a:sysClr val="windowText" lastClr="000000"/>
                </a:solidFill>
              </a:ln>
            </c:spPr>
          </c:dPt>
          <c:dLbls>
            <c:dLbl>
              <c:idx val="0"/>
              <c:layout>
                <c:manualLayout>
                  <c:x val="-2.9893482064741912E-2"/>
                  <c:y val="-0.49076506773893536"/>
                </c:manualLayout>
              </c:layout>
              <c:tx>
                <c:rich>
                  <a:bodyPr/>
                  <a:lstStyle/>
                  <a:p>
                    <a:pPr>
                      <a:defRPr sz="1000" b="0" i="0" u="none" strike="noStrike" baseline="0">
                        <a:solidFill>
                          <a:srgbClr val="000000"/>
                        </a:solidFill>
                        <a:latin typeface="Calibri"/>
                        <a:ea typeface="Calibri"/>
                        <a:cs typeface="Calibri"/>
                      </a:defRPr>
                    </a:pPr>
                    <a:r>
                      <a:rPr lang="lt-LT" sz="1000" b="0" i="0" u="none" strike="noStrike" baseline="0">
                        <a:solidFill>
                          <a:srgbClr val="000000"/>
                        </a:solidFill>
                        <a:latin typeface="Times New Roman"/>
                        <a:cs typeface="Times New Roman"/>
                      </a:rPr>
                      <a:t>Faktiškai įvykdyta</a:t>
                    </a:r>
                    <a:r>
                      <a:rPr lang="en-US" sz="1000" b="0" i="0" u="none" strike="noStrike" baseline="0">
                        <a:solidFill>
                          <a:srgbClr val="000000"/>
                        </a:solidFill>
                        <a:latin typeface="Times New Roman"/>
                        <a:cs typeface="Times New Roman"/>
                      </a:rPr>
                      <a:t> 56%</a:t>
                    </a:r>
                    <a:endParaRPr lang="en-US"/>
                  </a:p>
                </c:rich>
              </c:tx>
              <c:spPr>
                <a:noFill/>
                <a:ln w="25400">
                  <a:noFill/>
                </a:ln>
              </c:spPr>
              <c:dLblPos val="bestFit"/>
              <c:showLegendKey val="0"/>
              <c:showVal val="1"/>
              <c:showCatName val="0"/>
              <c:showSerName val="0"/>
              <c:showPercent val="1"/>
              <c:showBubbleSize val="0"/>
              <c:separator>; </c:separator>
            </c:dLbl>
            <c:dLbl>
              <c:idx val="1"/>
              <c:layout>
                <c:manualLayout>
                  <c:x val="0"/>
                  <c:y val="-9.8458786317813046E-2"/>
                </c:manualLayout>
              </c:layout>
              <c:tx>
                <c:rich>
                  <a:bodyPr/>
                  <a:lstStyle/>
                  <a:p>
                    <a:pPr>
                      <a:defRPr sz="1000" b="0" i="0" u="none" strike="noStrike" baseline="0">
                        <a:solidFill>
                          <a:srgbClr val="000000"/>
                        </a:solidFill>
                        <a:latin typeface="Calibri"/>
                        <a:ea typeface="Calibri"/>
                        <a:cs typeface="Calibri"/>
                      </a:defRPr>
                    </a:pPr>
                    <a:r>
                      <a:rPr lang="lt-LT" sz="1000" b="0" i="0" u="none" strike="noStrike" baseline="0">
                        <a:solidFill>
                          <a:srgbClr val="000000"/>
                        </a:solidFill>
                        <a:latin typeface="Times New Roman"/>
                        <a:cs typeface="Times New Roman"/>
                      </a:rPr>
                      <a:t>Iš dalies įvykdyta</a:t>
                    </a:r>
                    <a:r>
                      <a:rPr lang="en-US" sz="1000" b="0" i="0" u="none" strike="noStrike" baseline="0">
                        <a:solidFill>
                          <a:srgbClr val="000000"/>
                        </a:solidFill>
                        <a:latin typeface="Times New Roman"/>
                        <a:cs typeface="Times New Roman"/>
                      </a:rPr>
                      <a:t> 44%</a:t>
                    </a:r>
                  </a:p>
                </c:rich>
              </c:tx>
              <c:spPr>
                <a:noFill/>
                <a:ln w="25400">
                  <a:noFill/>
                </a:ln>
              </c:spPr>
              <c:dLblPos val="bestFit"/>
              <c:showLegendKey val="0"/>
              <c:showVal val="1"/>
              <c:showCatName val="0"/>
              <c:showSerName val="0"/>
              <c:showPercent val="1"/>
              <c:showBubbleSize val="0"/>
              <c:separator>; </c:separator>
            </c:dLbl>
            <c:dLbl>
              <c:idx val="2"/>
              <c:layout>
                <c:manualLayout>
                  <c:x val="-6.6186793022553592E-2"/>
                  <c:y val="-1.99882554444709E-4"/>
                </c:manualLayout>
              </c:layout>
              <c:tx>
                <c:rich>
                  <a:bodyPr/>
                  <a:lstStyle/>
                  <a:p>
                    <a:pPr>
                      <a:defRPr sz="1000" b="0" i="0" u="none" strike="noStrike" baseline="0">
                        <a:solidFill>
                          <a:srgbClr val="000000"/>
                        </a:solidFill>
                        <a:latin typeface="Calibri"/>
                        <a:ea typeface="Calibri"/>
                        <a:cs typeface="Calibri"/>
                      </a:defRPr>
                    </a:pPr>
                    <a:r>
                      <a:rPr lang="lt-LT" sz="1000" b="0" i="0" u="none" strike="noStrike" baseline="0">
                        <a:solidFill>
                          <a:srgbClr val="000000"/>
                        </a:solidFill>
                        <a:latin typeface="Times New Roman"/>
                        <a:cs typeface="Times New Roman"/>
                      </a:rPr>
                      <a:t>Neįvykdyta</a:t>
                    </a:r>
                  </a:p>
                  <a:p>
                    <a:pPr>
                      <a:defRPr sz="1000" b="0" i="0" u="none" strike="noStrike" baseline="0">
                        <a:solidFill>
                          <a:srgbClr val="000000"/>
                        </a:solidFill>
                        <a:latin typeface="Calibri"/>
                        <a:ea typeface="Calibri"/>
                        <a:cs typeface="Calibri"/>
                      </a:defRPr>
                    </a:pPr>
                    <a:r>
                      <a:rPr lang="lt-LT" sz="1000" b="0" i="0" u="none" strike="noStrike" baseline="0">
                        <a:solidFill>
                          <a:srgbClr val="000000"/>
                        </a:solidFill>
                        <a:latin typeface="Times New Roman"/>
                        <a:cs typeface="Times New Roman"/>
                      </a:rPr>
                      <a:t>24 %</a:t>
                    </a:r>
                    <a:endParaRPr lang="lt-LT"/>
                  </a:p>
                </c:rich>
              </c:tx>
              <c:spPr>
                <a:noFill/>
                <a:ln w="25400">
                  <a:noFill/>
                </a:ln>
              </c:spPr>
              <c:dLblPos val="bestFit"/>
              <c:showLegendKey val="0"/>
              <c:showVal val="0"/>
              <c:showCatName val="0"/>
              <c:showSerName val="0"/>
              <c:showPercent val="0"/>
              <c:showBubbleSize val="0"/>
              <c:separator>; </c:separator>
            </c:dLbl>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lt-LT"/>
              </a:p>
            </c:txPr>
            <c:showLegendKey val="0"/>
            <c:showVal val="0"/>
            <c:showCatName val="1"/>
            <c:showSerName val="0"/>
            <c:showPercent val="1"/>
            <c:showBubbleSize val="0"/>
            <c:separator>; </c:separator>
            <c:showLeaderLines val="1"/>
          </c:dLbls>
          <c:val>
            <c:numRef>
              <c:f>Ataskaita!$E$10:$E$11</c:f>
              <c:numCache>
                <c:formatCode>General</c:formatCode>
                <c:ptCount val="2"/>
                <c:pt idx="0">
                  <c:v>11</c:v>
                </c:pt>
                <c:pt idx="1">
                  <c:v>5</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lt-LT"/>
    </a:p>
  </c:txPr>
  <c:printSettings>
    <c:headerFooter/>
    <c:pageMargins b="0.75000000000000033" l="0.70000000000000029" r="0.70000000000000029" t="0.75000000000000033" header="0.30000000000000016" footer="0.30000000000000016"/>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457201</xdr:colOff>
      <xdr:row>13</xdr:row>
      <xdr:rowOff>53975</xdr:rowOff>
    </xdr:from>
    <xdr:to>
      <xdr:col>9</xdr:col>
      <xdr:colOff>152401</xdr:colOff>
      <xdr:row>31</xdr:row>
      <xdr:rowOff>38101</xdr:rowOff>
    </xdr:to>
    <xdr:graphicFrame macro="">
      <xdr:nvGraphicFramePr>
        <xdr:cNvPr id="4" name="Diagrama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abSelected="1" zoomScaleNormal="100" workbookViewId="0">
      <selection activeCell="A7" sqref="A7:L7"/>
    </sheetView>
  </sheetViews>
  <sheetFormatPr defaultRowHeight="12.75" x14ac:dyDescent="0.2"/>
  <sheetData>
    <row r="1" spans="1:12" ht="15.75" x14ac:dyDescent="0.25">
      <c r="A1" s="573" t="s">
        <v>301</v>
      </c>
      <c r="B1" s="573"/>
      <c r="C1" s="573"/>
      <c r="D1" s="573"/>
      <c r="E1" s="573"/>
      <c r="F1" s="573"/>
      <c r="G1" s="573"/>
      <c r="H1" s="573"/>
      <c r="I1" s="573"/>
      <c r="J1" s="573"/>
      <c r="K1" s="573"/>
      <c r="L1" s="573"/>
    </row>
    <row r="2" spans="1:12" ht="15.75" x14ac:dyDescent="0.25">
      <c r="A2" s="573" t="s">
        <v>292</v>
      </c>
      <c r="B2" s="573"/>
      <c r="C2" s="573"/>
      <c r="D2" s="573"/>
      <c r="E2" s="573"/>
      <c r="F2" s="573"/>
      <c r="G2" s="573"/>
      <c r="H2" s="573"/>
      <c r="I2" s="573"/>
      <c r="J2" s="573"/>
      <c r="K2" s="573"/>
      <c r="L2" s="573"/>
    </row>
    <row r="3" spans="1:12" ht="15.75" x14ac:dyDescent="0.25">
      <c r="A3" s="573" t="s">
        <v>293</v>
      </c>
      <c r="B3" s="573"/>
      <c r="C3" s="573"/>
      <c r="D3" s="573"/>
      <c r="E3" s="573"/>
      <c r="F3" s="573"/>
      <c r="G3" s="573"/>
      <c r="H3" s="573"/>
      <c r="I3" s="573"/>
      <c r="J3" s="573"/>
      <c r="K3" s="573"/>
      <c r="L3" s="573"/>
    </row>
    <row r="5" spans="1:12" ht="15.75" x14ac:dyDescent="0.25">
      <c r="A5" s="307" t="s">
        <v>294</v>
      </c>
      <c r="B5" s="307"/>
      <c r="C5" s="307"/>
      <c r="D5" s="307"/>
      <c r="E5" s="307"/>
      <c r="F5" s="307"/>
      <c r="G5" s="307"/>
      <c r="H5" s="307"/>
      <c r="I5" s="307"/>
      <c r="J5" s="307"/>
      <c r="K5" s="307"/>
      <c r="L5" s="307"/>
    </row>
    <row r="6" spans="1:12" ht="15.75" x14ac:dyDescent="0.25">
      <c r="A6" s="307"/>
      <c r="B6" s="307"/>
      <c r="C6" s="307"/>
      <c r="D6" s="307"/>
      <c r="E6" s="307"/>
      <c r="F6" s="307"/>
      <c r="G6" s="307"/>
      <c r="H6" s="307"/>
      <c r="I6" s="307"/>
      <c r="J6" s="307"/>
      <c r="K6" s="307"/>
      <c r="L6" s="307"/>
    </row>
    <row r="7" spans="1:12" ht="73.5" customHeight="1" x14ac:dyDescent="0.2">
      <c r="A7" s="572" t="s">
        <v>295</v>
      </c>
      <c r="B7" s="572"/>
      <c r="C7" s="572"/>
      <c r="D7" s="572"/>
      <c r="E7" s="572"/>
      <c r="F7" s="572"/>
      <c r="G7" s="572"/>
      <c r="H7" s="572"/>
      <c r="I7" s="572"/>
      <c r="J7" s="572"/>
      <c r="K7" s="572"/>
      <c r="L7" s="572"/>
    </row>
    <row r="8" spans="1:12" ht="15.75" x14ac:dyDescent="0.25">
      <c r="A8" s="307"/>
      <c r="B8" s="307"/>
      <c r="C8" s="307"/>
      <c r="D8" s="307"/>
      <c r="E8" s="307"/>
      <c r="F8" s="307"/>
      <c r="G8" s="307"/>
      <c r="H8" s="307"/>
      <c r="I8" s="307"/>
      <c r="J8" s="307"/>
      <c r="K8" s="307"/>
      <c r="L8" s="307"/>
    </row>
    <row r="9" spans="1:12" ht="15.75" x14ac:dyDescent="0.25">
      <c r="A9" s="307" t="s">
        <v>327</v>
      </c>
      <c r="B9" s="307"/>
      <c r="C9" s="307"/>
      <c r="D9" s="307"/>
      <c r="E9" s="307"/>
      <c r="F9" s="307"/>
      <c r="G9" s="307"/>
      <c r="H9" s="307"/>
      <c r="I9" s="307"/>
      <c r="J9" s="307"/>
      <c r="K9" s="307"/>
      <c r="L9" s="307"/>
    </row>
    <row r="10" spans="1:12" ht="15.75" x14ac:dyDescent="0.25">
      <c r="A10" s="307"/>
      <c r="B10" s="307" t="s">
        <v>296</v>
      </c>
      <c r="C10" s="307"/>
      <c r="D10" s="307" t="s">
        <v>297</v>
      </c>
      <c r="E10" s="307">
        <v>11</v>
      </c>
      <c r="F10" s="307" t="s">
        <v>298</v>
      </c>
      <c r="G10" s="307"/>
      <c r="H10" s="307"/>
      <c r="I10" s="307"/>
      <c r="J10" s="307"/>
      <c r="K10" s="307"/>
      <c r="L10" s="307"/>
    </row>
    <row r="11" spans="1:12" ht="15.75" x14ac:dyDescent="0.25">
      <c r="A11" s="307"/>
      <c r="B11" s="307" t="s">
        <v>299</v>
      </c>
      <c r="C11" s="307"/>
      <c r="D11" s="307" t="s">
        <v>297</v>
      </c>
      <c r="E11" s="307">
        <v>5</v>
      </c>
      <c r="F11" s="307" t="s">
        <v>300</v>
      </c>
      <c r="G11" s="307"/>
      <c r="H11" s="307"/>
      <c r="I11" s="307"/>
      <c r="J11" s="307"/>
      <c r="K11" s="307"/>
      <c r="L11" s="307"/>
    </row>
    <row r="32" ht="43.5" customHeight="1" x14ac:dyDescent="0.2"/>
    <row r="33" spans="1:12" ht="18.75" customHeight="1" x14ac:dyDescent="0.2">
      <c r="A33" s="574" t="s">
        <v>332</v>
      </c>
      <c r="B33" s="574"/>
      <c r="C33" s="574"/>
      <c r="D33" s="574"/>
      <c r="E33" s="574"/>
      <c r="F33" s="574"/>
      <c r="G33" s="574"/>
      <c r="H33" s="574"/>
      <c r="I33" s="574"/>
      <c r="J33" s="574"/>
      <c r="K33" s="574"/>
      <c r="L33" s="308"/>
    </row>
    <row r="34" spans="1:12" ht="18.75" customHeight="1" x14ac:dyDescent="0.2">
      <c r="A34" s="575" t="s">
        <v>302</v>
      </c>
      <c r="B34" s="575"/>
      <c r="C34" s="575"/>
      <c r="D34" s="575"/>
      <c r="E34" s="575"/>
      <c r="F34" s="575"/>
      <c r="G34" s="575"/>
      <c r="H34" s="575"/>
      <c r="I34" s="575"/>
      <c r="J34" s="575"/>
      <c r="K34" s="575"/>
    </row>
    <row r="35" spans="1:12" ht="28.5" customHeight="1" x14ac:dyDescent="0.2">
      <c r="A35" s="571" t="s">
        <v>303</v>
      </c>
      <c r="B35" s="571"/>
      <c r="C35" s="571"/>
      <c r="D35" s="571"/>
      <c r="E35" s="571"/>
      <c r="F35" s="571"/>
      <c r="G35" s="571"/>
      <c r="H35" s="571"/>
      <c r="I35" s="571"/>
      <c r="J35" s="571"/>
      <c r="K35" s="571"/>
    </row>
    <row r="36" spans="1:12" ht="15.75" customHeight="1" x14ac:dyDescent="0.2">
      <c r="A36" s="571" t="s">
        <v>333</v>
      </c>
      <c r="B36" s="571"/>
      <c r="C36" s="571"/>
      <c r="D36" s="571"/>
      <c r="E36" s="571"/>
      <c r="F36" s="571"/>
      <c r="G36" s="571"/>
      <c r="H36" s="571"/>
      <c r="I36" s="571"/>
      <c r="J36" s="571"/>
      <c r="K36" s="571"/>
    </row>
  </sheetData>
  <mergeCells count="8">
    <mergeCell ref="A35:K35"/>
    <mergeCell ref="A36:K36"/>
    <mergeCell ref="A7:L7"/>
    <mergeCell ref="A33:K33"/>
    <mergeCell ref="A34:K34"/>
    <mergeCell ref="A1:L1"/>
    <mergeCell ref="A2:L2"/>
    <mergeCell ref="A3:L3"/>
  </mergeCells>
  <pageMargins left="0.7" right="0.7" top="0.75" bottom="0.75" header="0.3" footer="0.3"/>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9"/>
  <sheetViews>
    <sheetView zoomScaleNormal="100" zoomScaleSheetLayoutView="90" workbookViewId="0">
      <selection activeCell="G22" sqref="G22"/>
    </sheetView>
  </sheetViews>
  <sheetFormatPr defaultRowHeight="12.75" x14ac:dyDescent="0.2"/>
  <cols>
    <col min="1" max="3" width="2.7109375" style="1" customWidth="1"/>
    <col min="4" max="4" width="33.5703125" style="4" customWidth="1"/>
    <col min="5" max="5" width="3.7109375" style="1" customWidth="1"/>
    <col min="6" max="6" width="3.7109375" style="4" customWidth="1"/>
    <col min="7" max="7" width="7.7109375" style="1" customWidth="1"/>
    <col min="8" max="8" width="7.5703125" style="216" customWidth="1"/>
    <col min="9" max="9" width="7.7109375" style="199" customWidth="1"/>
    <col min="10" max="10" width="7.7109375" style="1" customWidth="1"/>
    <col min="11" max="11" width="29.7109375" style="1" customWidth="1"/>
    <col min="12" max="13" width="6.85546875" style="164" customWidth="1"/>
    <col min="14" max="14" width="16.140625" style="1" customWidth="1"/>
    <col min="15" max="15" width="24.140625" style="1" customWidth="1"/>
    <col min="16" max="16384" width="9.140625" style="1"/>
  </cols>
  <sheetData>
    <row r="1" spans="1:18" s="4" customFormat="1" ht="15" customHeight="1" x14ac:dyDescent="0.2">
      <c r="A1" s="576" t="s">
        <v>271</v>
      </c>
      <c r="B1" s="576"/>
      <c r="C1" s="576"/>
      <c r="D1" s="576"/>
      <c r="E1" s="576"/>
      <c r="F1" s="576"/>
      <c r="G1" s="576"/>
      <c r="H1" s="576"/>
      <c r="I1" s="576"/>
      <c r="J1" s="576"/>
      <c r="K1" s="576"/>
      <c r="L1" s="576"/>
      <c r="M1" s="576"/>
      <c r="N1" s="576"/>
      <c r="O1" s="576"/>
    </row>
    <row r="2" spans="1:18" s="4" customFormat="1" ht="15" customHeight="1" thickBot="1" x14ac:dyDescent="0.25">
      <c r="A2" s="577" t="s">
        <v>272</v>
      </c>
      <c r="B2" s="577"/>
      <c r="C2" s="577"/>
      <c r="D2" s="577"/>
      <c r="E2" s="577"/>
      <c r="F2" s="577"/>
      <c r="G2" s="577"/>
      <c r="H2" s="577"/>
      <c r="I2" s="577"/>
      <c r="J2" s="577"/>
      <c r="K2" s="577"/>
      <c r="L2" s="577"/>
      <c r="M2" s="577"/>
      <c r="N2" s="577"/>
      <c r="O2" s="577"/>
    </row>
    <row r="3" spans="1:18" s="73" customFormat="1" ht="36.75" customHeight="1" thickBot="1" x14ac:dyDescent="0.25">
      <c r="A3" s="726" t="s">
        <v>0</v>
      </c>
      <c r="B3" s="607" t="s">
        <v>1</v>
      </c>
      <c r="C3" s="607" t="s">
        <v>2</v>
      </c>
      <c r="D3" s="610" t="s">
        <v>19</v>
      </c>
      <c r="E3" s="673" t="s">
        <v>3</v>
      </c>
      <c r="F3" s="670" t="s">
        <v>4</v>
      </c>
      <c r="G3" s="676" t="s">
        <v>5</v>
      </c>
      <c r="H3" s="613" t="s">
        <v>187</v>
      </c>
      <c r="I3" s="614"/>
      <c r="J3" s="615"/>
      <c r="K3" s="658" t="s">
        <v>267</v>
      </c>
      <c r="L3" s="659"/>
      <c r="M3" s="660"/>
      <c r="N3" s="652" t="s">
        <v>269</v>
      </c>
      <c r="O3" s="655" t="s">
        <v>270</v>
      </c>
    </row>
    <row r="4" spans="1:18" s="73" customFormat="1" ht="0.75" customHeight="1" thickBot="1" x14ac:dyDescent="0.25">
      <c r="A4" s="727"/>
      <c r="B4" s="608"/>
      <c r="C4" s="608"/>
      <c r="D4" s="611"/>
      <c r="E4" s="674"/>
      <c r="F4" s="671"/>
      <c r="G4" s="677"/>
      <c r="H4" s="668" t="s">
        <v>287</v>
      </c>
      <c r="I4" s="645" t="s">
        <v>288</v>
      </c>
      <c r="J4" s="645" t="s">
        <v>289</v>
      </c>
      <c r="K4" s="661"/>
      <c r="L4" s="662"/>
      <c r="M4" s="663"/>
      <c r="N4" s="653"/>
      <c r="O4" s="656"/>
    </row>
    <row r="5" spans="1:18" s="73" customFormat="1" ht="94.5" customHeight="1" thickBot="1" x14ac:dyDescent="0.25">
      <c r="A5" s="728"/>
      <c r="B5" s="609"/>
      <c r="C5" s="609"/>
      <c r="D5" s="612"/>
      <c r="E5" s="675"/>
      <c r="F5" s="672"/>
      <c r="G5" s="678"/>
      <c r="H5" s="669"/>
      <c r="I5" s="646"/>
      <c r="J5" s="646"/>
      <c r="K5" s="209" t="s">
        <v>19</v>
      </c>
      <c r="L5" s="189" t="s">
        <v>178</v>
      </c>
      <c r="M5" s="210" t="s">
        <v>268</v>
      </c>
      <c r="N5" s="654"/>
      <c r="O5" s="657"/>
      <c r="Q5" s="73" t="s">
        <v>266</v>
      </c>
    </row>
    <row r="6" spans="1:18" s="4" customFormat="1" ht="30.75" customHeight="1" x14ac:dyDescent="0.2">
      <c r="A6" s="360" t="s">
        <v>8</v>
      </c>
      <c r="B6" s="849" t="s">
        <v>153</v>
      </c>
      <c r="C6" s="850"/>
      <c r="D6" s="850"/>
      <c r="E6" s="850"/>
      <c r="F6" s="850"/>
      <c r="G6" s="850"/>
      <c r="H6" s="850"/>
      <c r="I6" s="850"/>
      <c r="J6" s="851"/>
      <c r="K6" s="361" t="s">
        <v>304</v>
      </c>
      <c r="L6" s="382">
        <v>90</v>
      </c>
      <c r="M6" s="463">
        <v>64.489999999999995</v>
      </c>
      <c r="N6" s="464"/>
      <c r="O6" s="376"/>
    </row>
    <row r="7" spans="1:18" s="4" customFormat="1" ht="26.25" customHeight="1" x14ac:dyDescent="0.2">
      <c r="A7" s="360"/>
      <c r="B7" s="365"/>
      <c r="C7" s="362"/>
      <c r="D7" s="362"/>
      <c r="E7" s="362"/>
      <c r="F7" s="362"/>
      <c r="G7" s="362"/>
      <c r="H7" s="362"/>
      <c r="I7" s="362"/>
      <c r="J7" s="366"/>
      <c r="K7" s="372" t="s">
        <v>305</v>
      </c>
      <c r="L7" s="380">
        <v>100</v>
      </c>
      <c r="M7" s="380">
        <v>104.8</v>
      </c>
      <c r="N7" s="373"/>
      <c r="O7" s="377"/>
    </row>
    <row r="8" spans="1:18" s="4" customFormat="1" ht="36.75" customHeight="1" x14ac:dyDescent="0.2">
      <c r="A8" s="360"/>
      <c r="B8" s="365"/>
      <c r="C8" s="362"/>
      <c r="D8" s="362"/>
      <c r="E8" s="362"/>
      <c r="F8" s="362"/>
      <c r="G8" s="362"/>
      <c r="H8" s="362"/>
      <c r="I8" s="362"/>
      <c r="J8" s="366"/>
      <c r="K8" s="374" t="s">
        <v>306</v>
      </c>
      <c r="L8" s="383">
        <v>100</v>
      </c>
      <c r="M8" s="383">
        <v>224.6</v>
      </c>
      <c r="N8" s="362"/>
      <c r="O8" s="378"/>
    </row>
    <row r="9" spans="1:18" s="4" customFormat="1" ht="25.5" customHeight="1" x14ac:dyDescent="0.2">
      <c r="A9" s="360"/>
      <c r="B9" s="365"/>
      <c r="C9" s="362"/>
      <c r="D9" s="362"/>
      <c r="E9" s="362"/>
      <c r="F9" s="362"/>
      <c r="G9" s="362"/>
      <c r="H9" s="362"/>
      <c r="I9" s="362"/>
      <c r="J9" s="366"/>
      <c r="K9" s="375" t="s">
        <v>307</v>
      </c>
      <c r="L9" s="380">
        <v>10</v>
      </c>
      <c r="M9" s="380">
        <v>10</v>
      </c>
      <c r="N9" s="373"/>
      <c r="O9" s="377"/>
    </row>
    <row r="10" spans="1:18" s="4" customFormat="1" ht="25.5" customHeight="1" thickBot="1" x14ac:dyDescent="0.25">
      <c r="A10" s="360"/>
      <c r="B10" s="367"/>
      <c r="C10" s="363"/>
      <c r="D10" s="363"/>
      <c r="E10" s="363"/>
      <c r="F10" s="363"/>
      <c r="G10" s="363"/>
      <c r="H10" s="363"/>
      <c r="I10" s="363"/>
      <c r="J10" s="368"/>
      <c r="K10" s="364" t="s">
        <v>308</v>
      </c>
      <c r="L10" s="381">
        <v>50</v>
      </c>
      <c r="M10" s="381">
        <v>50</v>
      </c>
      <c r="N10" s="363"/>
      <c r="O10" s="379"/>
    </row>
    <row r="11" spans="1:18" s="4" customFormat="1" ht="15.75" customHeight="1" thickBot="1" x14ac:dyDescent="0.25">
      <c r="A11" s="499" t="s">
        <v>8</v>
      </c>
      <c r="B11" s="72" t="s">
        <v>8</v>
      </c>
      <c r="C11" s="664" t="s">
        <v>158</v>
      </c>
      <c r="D11" s="665"/>
      <c r="E11" s="665"/>
      <c r="F11" s="665"/>
      <c r="G11" s="665"/>
      <c r="H11" s="665"/>
      <c r="I11" s="665"/>
      <c r="J11" s="665"/>
      <c r="K11" s="665"/>
      <c r="L11" s="666"/>
      <c r="M11" s="666"/>
      <c r="N11" s="665"/>
      <c r="O11" s="667"/>
    </row>
    <row r="12" spans="1:18" s="73" customFormat="1" ht="15.75" customHeight="1" x14ac:dyDescent="0.2">
      <c r="A12" s="703" t="s">
        <v>8</v>
      </c>
      <c r="B12" s="622" t="s">
        <v>8</v>
      </c>
      <c r="C12" s="638" t="s">
        <v>8</v>
      </c>
      <c r="D12" s="616" t="s">
        <v>168</v>
      </c>
      <c r="E12" s="601"/>
      <c r="F12" s="588" t="s">
        <v>160</v>
      </c>
      <c r="G12" s="219" t="s">
        <v>238</v>
      </c>
      <c r="H12" s="384">
        <f>H16+H18+H20+H38+H40+H42+H45+H47+H53+H55+H57+H59+H61+H63+H64+H66</f>
        <v>12454.5</v>
      </c>
      <c r="I12" s="384">
        <f>I16+I18+I20+I38+I40+I42+I45+I47+I53+I55+I57+I59+I61+I63+I64+I66</f>
        <v>13402.599999999999</v>
      </c>
      <c r="J12" s="384">
        <f>J16+J18+J20+J38+J40+J42+J45+J47+J53+J55+J57+J59+J61+J63+J64+J66+J22</f>
        <v>13357.999999999998</v>
      </c>
      <c r="K12" s="221"/>
      <c r="L12" s="618"/>
      <c r="M12" s="620"/>
      <c r="N12" s="795"/>
      <c r="O12" s="797"/>
    </row>
    <row r="13" spans="1:18" s="73" customFormat="1" ht="15.75" customHeight="1" x14ac:dyDescent="0.2">
      <c r="A13" s="704"/>
      <c r="B13" s="691"/>
      <c r="C13" s="591"/>
      <c r="D13" s="617"/>
      <c r="E13" s="600"/>
      <c r="F13" s="589"/>
      <c r="G13" s="220" t="s">
        <v>239</v>
      </c>
      <c r="H13" s="385">
        <v>2619.6999999999998</v>
      </c>
      <c r="I13" s="385">
        <f>I17+I23</f>
        <v>2669.7</v>
      </c>
      <c r="J13" s="385">
        <f>J17+J23</f>
        <v>2599.2999999999997</v>
      </c>
      <c r="K13" s="223" t="s">
        <v>266</v>
      </c>
      <c r="L13" s="619"/>
      <c r="M13" s="621"/>
      <c r="N13" s="796"/>
      <c r="O13" s="798"/>
    </row>
    <row r="14" spans="1:18" s="73" customFormat="1" ht="15.75" customHeight="1" x14ac:dyDescent="0.2">
      <c r="A14" s="704"/>
      <c r="B14" s="691"/>
      <c r="C14" s="591"/>
      <c r="D14" s="617"/>
      <c r="E14" s="600"/>
      <c r="F14" s="589"/>
      <c r="G14" s="310" t="s">
        <v>240</v>
      </c>
      <c r="H14" s="386">
        <v>40.5</v>
      </c>
      <c r="I14" s="386">
        <v>40.5</v>
      </c>
      <c r="J14" s="386">
        <f>J21</f>
        <v>37.1</v>
      </c>
      <c r="K14" s="223" t="s">
        <v>266</v>
      </c>
      <c r="L14" s="619"/>
      <c r="M14" s="621"/>
      <c r="N14" s="796"/>
      <c r="O14" s="798"/>
      <c r="R14" s="73" t="s">
        <v>266</v>
      </c>
    </row>
    <row r="15" spans="1:18" s="4" customFormat="1" ht="15.75" customHeight="1" x14ac:dyDescent="0.2">
      <c r="A15" s="704"/>
      <c r="B15" s="691"/>
      <c r="C15" s="591"/>
      <c r="D15" s="617"/>
      <c r="E15" s="600"/>
      <c r="F15" s="589"/>
      <c r="G15" s="389" t="s">
        <v>15</v>
      </c>
      <c r="H15" s="444">
        <f>SUM(H12:H14)</f>
        <v>15114.7</v>
      </c>
      <c r="I15" s="444">
        <f t="shared" ref="I15:J15" si="0">SUM(I12:I14)</f>
        <v>16112.8</v>
      </c>
      <c r="J15" s="447">
        <f t="shared" si="0"/>
        <v>15994.399999999998</v>
      </c>
      <c r="K15" s="223"/>
      <c r="L15" s="619"/>
      <c r="M15" s="621"/>
      <c r="N15" s="796"/>
      <c r="O15" s="798"/>
      <c r="R15" s="4" t="s">
        <v>266</v>
      </c>
    </row>
    <row r="16" spans="1:18" s="4" customFormat="1" ht="15.75" customHeight="1" x14ac:dyDescent="0.2">
      <c r="A16" s="178"/>
      <c r="B16" s="175"/>
      <c r="C16" s="203"/>
      <c r="D16" s="680" t="s">
        <v>222</v>
      </c>
      <c r="E16" s="639"/>
      <c r="F16" s="583" t="s">
        <v>160</v>
      </c>
      <c r="G16" s="240" t="s">
        <v>12</v>
      </c>
      <c r="H16" s="313">
        <v>10560.1</v>
      </c>
      <c r="I16" s="314">
        <v>10652.4</v>
      </c>
      <c r="J16" s="454">
        <v>9995.6</v>
      </c>
      <c r="K16" s="163" t="s">
        <v>320</v>
      </c>
      <c r="L16" s="399">
        <v>385.5</v>
      </c>
      <c r="M16" s="227">
        <v>384.5</v>
      </c>
      <c r="N16" s="394"/>
      <c r="O16" s="271"/>
    </row>
    <row r="17" spans="1:16" s="4" customFormat="1" ht="15.75" customHeight="1" x14ac:dyDescent="0.2">
      <c r="A17" s="178"/>
      <c r="B17" s="175"/>
      <c r="C17" s="203"/>
      <c r="D17" s="681"/>
      <c r="E17" s="600"/>
      <c r="F17" s="589"/>
      <c r="G17" s="233" t="s">
        <v>151</v>
      </c>
      <c r="H17" s="315">
        <v>2619.6999999999998</v>
      </c>
      <c r="I17" s="211">
        <v>2669.7</v>
      </c>
      <c r="J17" s="171">
        <v>2268.1999999999998</v>
      </c>
      <c r="K17" s="163"/>
      <c r="L17" s="400"/>
      <c r="M17" s="227"/>
      <c r="N17" s="395"/>
      <c r="O17" s="271"/>
    </row>
    <row r="18" spans="1:16" s="4" customFormat="1" ht="15.75" customHeight="1" x14ac:dyDescent="0.2">
      <c r="A18" s="178"/>
      <c r="B18" s="175"/>
      <c r="C18" s="203"/>
      <c r="D18" s="681"/>
      <c r="E18" s="491"/>
      <c r="F18" s="583" t="s">
        <v>160</v>
      </c>
      <c r="G18" s="240" t="s">
        <v>12</v>
      </c>
      <c r="H18" s="316">
        <v>50.8</v>
      </c>
      <c r="I18" s="217">
        <v>50.8</v>
      </c>
      <c r="J18" s="370">
        <v>76</v>
      </c>
      <c r="K18" s="393" t="s">
        <v>273</v>
      </c>
      <c r="L18" s="400">
        <v>18</v>
      </c>
      <c r="M18" s="401">
        <v>18</v>
      </c>
      <c r="N18" s="396"/>
      <c r="O18" s="271"/>
    </row>
    <row r="19" spans="1:16" s="4" customFormat="1" ht="15.75" customHeight="1" x14ac:dyDescent="0.2">
      <c r="A19" s="178"/>
      <c r="B19" s="175"/>
      <c r="C19" s="203"/>
      <c r="D19" s="411"/>
      <c r="E19" s="491"/>
      <c r="F19" s="584"/>
      <c r="G19" s="240"/>
      <c r="H19" s="317"/>
      <c r="I19" s="198"/>
      <c r="J19" s="246"/>
      <c r="K19" s="163" t="s">
        <v>209</v>
      </c>
      <c r="L19" s="400"/>
      <c r="M19" s="227"/>
      <c r="N19" s="394"/>
      <c r="O19" s="271"/>
    </row>
    <row r="20" spans="1:16" s="4" customFormat="1" ht="16.5" customHeight="1" x14ac:dyDescent="0.2">
      <c r="A20" s="178"/>
      <c r="B20" s="175"/>
      <c r="C20" s="203"/>
      <c r="D20" s="412"/>
      <c r="E20" s="491"/>
      <c r="F20" s="589" t="s">
        <v>160</v>
      </c>
      <c r="G20" s="236" t="s">
        <v>12</v>
      </c>
      <c r="H20" s="318">
        <v>1145</v>
      </c>
      <c r="I20" s="268">
        <v>1127.8</v>
      </c>
      <c r="J20" s="244"/>
      <c r="K20" s="161" t="s">
        <v>208</v>
      </c>
      <c r="L20" s="400">
        <v>311</v>
      </c>
      <c r="M20" s="227">
        <v>307</v>
      </c>
      <c r="N20" s="397"/>
      <c r="O20" s="488"/>
    </row>
    <row r="21" spans="1:16" s="4" customFormat="1" ht="28.5" customHeight="1" x14ac:dyDescent="0.2">
      <c r="A21" s="178"/>
      <c r="B21" s="175"/>
      <c r="C21" s="203"/>
      <c r="D21" s="412"/>
      <c r="E21" s="491"/>
      <c r="F21" s="589"/>
      <c r="G21" s="233" t="s">
        <v>166</v>
      </c>
      <c r="H21" s="315">
        <v>40.5</v>
      </c>
      <c r="I21" s="211">
        <v>40.5</v>
      </c>
      <c r="J21" s="171">
        <v>37.1</v>
      </c>
      <c r="K21" s="161" t="s">
        <v>247</v>
      </c>
      <c r="L21" s="400">
        <v>85</v>
      </c>
      <c r="M21" s="227">
        <v>87</v>
      </c>
      <c r="N21" s="394"/>
      <c r="O21" s="271"/>
    </row>
    <row r="22" spans="1:16" s="4" customFormat="1" ht="15.75" customHeight="1" x14ac:dyDescent="0.2">
      <c r="A22" s="178"/>
      <c r="B22" s="175"/>
      <c r="C22" s="203"/>
      <c r="D22" s="498"/>
      <c r="E22" s="491"/>
      <c r="F22" s="469"/>
      <c r="G22" s="240" t="s">
        <v>12</v>
      </c>
      <c r="H22" s="317"/>
      <c r="I22" s="198"/>
      <c r="J22" s="357">
        <v>1236</v>
      </c>
      <c r="K22" s="163" t="s">
        <v>207</v>
      </c>
      <c r="L22" s="400">
        <v>8</v>
      </c>
      <c r="M22" s="227">
        <v>8</v>
      </c>
      <c r="N22" s="394"/>
      <c r="O22" s="271"/>
    </row>
    <row r="23" spans="1:16" s="4" customFormat="1" ht="27.75" customHeight="1" x14ac:dyDescent="0.2">
      <c r="A23" s="178"/>
      <c r="B23" s="175"/>
      <c r="C23" s="203"/>
      <c r="D23" s="412"/>
      <c r="E23" s="491"/>
      <c r="F23" s="496"/>
      <c r="G23" s="236" t="s">
        <v>151</v>
      </c>
      <c r="H23" s="319"/>
      <c r="I23" s="195"/>
      <c r="J23" s="228">
        <v>331.1</v>
      </c>
      <c r="K23" s="163" t="s">
        <v>274</v>
      </c>
      <c r="L23" s="400">
        <v>15000</v>
      </c>
      <c r="M23" s="401">
        <v>15928</v>
      </c>
      <c r="N23" s="394"/>
      <c r="O23" s="271"/>
    </row>
    <row r="24" spans="1:16" s="4" customFormat="1" ht="29.25" customHeight="1" x14ac:dyDescent="0.2">
      <c r="A24" s="178"/>
      <c r="B24" s="175"/>
      <c r="C24" s="203"/>
      <c r="D24" s="412"/>
      <c r="E24" s="491"/>
      <c r="F24" s="496"/>
      <c r="G24" s="236"/>
      <c r="H24" s="319" t="s">
        <v>266</v>
      </c>
      <c r="I24" s="195"/>
      <c r="J24" s="228"/>
      <c r="K24" s="163" t="s">
        <v>248</v>
      </c>
      <c r="L24" s="400">
        <v>3190</v>
      </c>
      <c r="M24" s="227">
        <v>3190</v>
      </c>
      <c r="N24" s="394"/>
      <c r="O24" s="271"/>
    </row>
    <row r="25" spans="1:16" s="4" customFormat="1" ht="15.75" customHeight="1" x14ac:dyDescent="0.2">
      <c r="A25" s="178"/>
      <c r="B25" s="175"/>
      <c r="C25" s="203"/>
      <c r="D25" s="412"/>
      <c r="E25" s="491"/>
      <c r="F25" s="496"/>
      <c r="G25" s="236"/>
      <c r="H25" s="319"/>
      <c r="I25" s="195"/>
      <c r="J25" s="228"/>
      <c r="K25" s="163" t="s">
        <v>204</v>
      </c>
      <c r="L25" s="400">
        <v>218</v>
      </c>
      <c r="M25" s="227">
        <v>218</v>
      </c>
      <c r="N25" s="394"/>
      <c r="O25" s="271"/>
    </row>
    <row r="26" spans="1:16" s="4" customFormat="1" ht="15.75" customHeight="1" x14ac:dyDescent="0.2">
      <c r="A26" s="178"/>
      <c r="B26" s="175"/>
      <c r="C26" s="203"/>
      <c r="D26" s="412"/>
      <c r="E26" s="491"/>
      <c r="F26" s="496"/>
      <c r="G26" s="236"/>
      <c r="H26" s="319"/>
      <c r="I26" s="195"/>
      <c r="J26" s="228"/>
      <c r="K26" s="163" t="s">
        <v>205</v>
      </c>
      <c r="L26" s="400">
        <v>2500</v>
      </c>
      <c r="M26" s="227">
        <v>2500</v>
      </c>
      <c r="N26" s="394"/>
      <c r="O26" s="271"/>
    </row>
    <row r="27" spans="1:16" s="4" customFormat="1" ht="15.75" customHeight="1" x14ac:dyDescent="0.2">
      <c r="A27" s="178"/>
      <c r="B27" s="175"/>
      <c r="C27" s="203"/>
      <c r="D27" s="412"/>
      <c r="E27" s="491"/>
      <c r="F27" s="496"/>
      <c r="G27" s="236"/>
      <c r="H27" s="319"/>
      <c r="I27" s="195"/>
      <c r="J27" s="228"/>
      <c r="K27" s="161" t="s">
        <v>275</v>
      </c>
      <c r="L27" s="400">
        <v>9537.9</v>
      </c>
      <c r="M27" s="401">
        <v>9537.9</v>
      </c>
      <c r="N27" s="394"/>
      <c r="O27" s="271"/>
    </row>
    <row r="28" spans="1:16" s="4" customFormat="1" ht="15.75" customHeight="1" x14ac:dyDescent="0.2">
      <c r="A28" s="178"/>
      <c r="B28" s="175"/>
      <c r="C28" s="203"/>
      <c r="D28" s="412"/>
      <c r="E28" s="491"/>
      <c r="F28" s="496"/>
      <c r="G28" s="236"/>
      <c r="H28" s="319"/>
      <c r="I28" s="195"/>
      <c r="J28" s="228"/>
      <c r="K28" s="163" t="s">
        <v>203</v>
      </c>
      <c r="L28" s="400">
        <v>7</v>
      </c>
      <c r="M28" s="227">
        <v>7</v>
      </c>
      <c r="N28" s="394"/>
      <c r="O28" s="271"/>
    </row>
    <row r="29" spans="1:16" s="4" customFormat="1" ht="15.75" customHeight="1" thickBot="1" x14ac:dyDescent="0.25">
      <c r="A29" s="179"/>
      <c r="B29" s="176"/>
      <c r="C29" s="207"/>
      <c r="D29" s="413"/>
      <c r="E29" s="468"/>
      <c r="F29" s="471"/>
      <c r="G29" s="301"/>
      <c r="H29" s="320"/>
      <c r="I29" s="196"/>
      <c r="J29" s="302"/>
      <c r="K29" s="160" t="s">
        <v>276</v>
      </c>
      <c r="L29" s="402">
        <v>8869.2999999999993</v>
      </c>
      <c r="M29" s="403">
        <v>8869.2999999999993</v>
      </c>
      <c r="N29" s="398"/>
      <c r="O29" s="272"/>
    </row>
    <row r="30" spans="1:16" s="4" customFormat="1" ht="45.75" customHeight="1" x14ac:dyDescent="0.2">
      <c r="A30" s="177"/>
      <c r="B30" s="174"/>
      <c r="C30" s="206"/>
      <c r="D30" s="541"/>
      <c r="E30" s="467"/>
      <c r="F30" s="470"/>
      <c r="G30" s="235"/>
      <c r="H30" s="321"/>
      <c r="I30" s="184"/>
      <c r="J30" s="180"/>
      <c r="K30" s="159" t="s">
        <v>277</v>
      </c>
      <c r="L30" s="542">
        <v>17000</v>
      </c>
      <c r="M30" s="452">
        <v>16867</v>
      </c>
      <c r="N30" s="543"/>
      <c r="O30" s="544"/>
    </row>
    <row r="31" spans="1:16" s="4" customFormat="1" ht="27" customHeight="1" x14ac:dyDescent="0.2">
      <c r="A31" s="178"/>
      <c r="B31" s="175"/>
      <c r="C31" s="203"/>
      <c r="D31" s="412"/>
      <c r="E31" s="491"/>
      <c r="F31" s="496"/>
      <c r="G31" s="236"/>
      <c r="H31" s="319"/>
      <c r="I31" s="195"/>
      <c r="J31" s="228"/>
      <c r="K31" s="163" t="s">
        <v>278</v>
      </c>
      <c r="L31" s="400">
        <v>333561</v>
      </c>
      <c r="M31" s="401">
        <v>355457</v>
      </c>
      <c r="N31" s="394"/>
      <c r="O31" s="271"/>
    </row>
    <row r="32" spans="1:16" s="4" customFormat="1" ht="30.75" customHeight="1" x14ac:dyDescent="0.2">
      <c r="A32" s="178"/>
      <c r="B32" s="175"/>
      <c r="C32" s="203"/>
      <c r="D32" s="412"/>
      <c r="E32" s="491"/>
      <c r="F32" s="496"/>
      <c r="G32" s="236"/>
      <c r="H32" s="319"/>
      <c r="I32" s="195"/>
      <c r="J32" s="228"/>
      <c r="K32" s="162" t="s">
        <v>279</v>
      </c>
      <c r="L32" s="474">
        <v>3500</v>
      </c>
      <c r="M32" s="451">
        <v>3300</v>
      </c>
      <c r="N32" s="503"/>
      <c r="O32" s="487"/>
      <c r="P32" s="173"/>
    </row>
    <row r="33" spans="1:15" s="4" customFormat="1" ht="62.25" customHeight="1" x14ac:dyDescent="0.2">
      <c r="A33" s="178"/>
      <c r="B33" s="175"/>
      <c r="C33" s="203"/>
      <c r="D33" s="498"/>
      <c r="E33" s="491"/>
      <c r="F33" s="496"/>
      <c r="G33" s="236"/>
      <c r="H33" s="319"/>
      <c r="I33" s="195"/>
      <c r="J33" s="228"/>
      <c r="K33" s="163" t="s">
        <v>280</v>
      </c>
      <c r="L33" s="400">
        <v>516.4</v>
      </c>
      <c r="M33" s="218">
        <v>921.7</v>
      </c>
      <c r="N33" s="504" t="s">
        <v>326</v>
      </c>
      <c r="O33" s="505"/>
    </row>
    <row r="34" spans="1:15" s="4" customFormat="1" ht="15.75" customHeight="1" x14ac:dyDescent="0.2">
      <c r="A34" s="178"/>
      <c r="B34" s="175"/>
      <c r="C34" s="203"/>
      <c r="D34" s="412"/>
      <c r="E34" s="491"/>
      <c r="F34" s="496"/>
      <c r="G34" s="236"/>
      <c r="H34" s="319"/>
      <c r="I34" s="195"/>
      <c r="J34" s="228"/>
      <c r="K34" s="162" t="s">
        <v>202</v>
      </c>
      <c r="L34" s="474">
        <v>10</v>
      </c>
      <c r="M34" s="472">
        <v>0</v>
      </c>
      <c r="N34" s="489"/>
      <c r="O34" s="417" t="s">
        <v>309</v>
      </c>
    </row>
    <row r="35" spans="1:15" s="4" customFormat="1" ht="15" customHeight="1" x14ac:dyDescent="0.2">
      <c r="A35" s="178"/>
      <c r="B35" s="175"/>
      <c r="C35" s="200"/>
      <c r="D35" s="498"/>
      <c r="E35" s="491"/>
      <c r="F35" s="496"/>
      <c r="G35" s="236"/>
      <c r="H35" s="319"/>
      <c r="I35" s="195"/>
      <c r="J35" s="228"/>
      <c r="K35" s="163" t="s">
        <v>201</v>
      </c>
      <c r="L35" s="400">
        <v>25</v>
      </c>
      <c r="M35" s="218">
        <v>25</v>
      </c>
      <c r="N35" s="369"/>
      <c r="O35" s="271"/>
    </row>
    <row r="36" spans="1:15" s="4" customFormat="1" ht="15" customHeight="1" x14ac:dyDescent="0.2">
      <c r="A36" s="178"/>
      <c r="B36" s="175"/>
      <c r="C36" s="200"/>
      <c r="D36" s="498"/>
      <c r="E36" s="491"/>
      <c r="F36" s="496"/>
      <c r="G36" s="236"/>
      <c r="H36" s="319"/>
      <c r="I36" s="195"/>
      <c r="J36" s="228"/>
      <c r="K36" s="163" t="s">
        <v>263</v>
      </c>
      <c r="L36" s="474">
        <v>2</v>
      </c>
      <c r="M36" s="472">
        <v>2</v>
      </c>
      <c r="N36" s="369"/>
      <c r="O36" s="271"/>
    </row>
    <row r="37" spans="1:15" s="4" customFormat="1" ht="15" customHeight="1" x14ac:dyDescent="0.2">
      <c r="A37" s="178"/>
      <c r="B37" s="175"/>
      <c r="C37" s="203"/>
      <c r="D37" s="497"/>
      <c r="E37" s="495"/>
      <c r="F37" s="208"/>
      <c r="G37" s="425" t="s">
        <v>15</v>
      </c>
      <c r="H37" s="337">
        <f>SUM(H16:H36)</f>
        <v>14416.099999999999</v>
      </c>
      <c r="I37" s="337">
        <f>SUM(I16:I36)</f>
        <v>14541.199999999997</v>
      </c>
      <c r="J37" s="337">
        <f>SUM(J16:J36)</f>
        <v>13944</v>
      </c>
      <c r="K37" s="163" t="s">
        <v>210</v>
      </c>
      <c r="L37" s="400">
        <v>1</v>
      </c>
      <c r="M37" s="227">
        <v>1</v>
      </c>
      <c r="N37" s="490"/>
      <c r="O37" s="488"/>
    </row>
    <row r="38" spans="1:15" s="4" customFormat="1" ht="37.5" customHeight="1" x14ac:dyDescent="0.2">
      <c r="A38" s="704"/>
      <c r="B38" s="691"/>
      <c r="C38" s="591"/>
      <c r="D38" s="679" t="s">
        <v>171</v>
      </c>
      <c r="E38" s="600"/>
      <c r="F38" s="589"/>
      <c r="G38" s="233" t="s">
        <v>12</v>
      </c>
      <c r="H38" s="313">
        <v>31.7</v>
      </c>
      <c r="I38" s="198">
        <v>31.7</v>
      </c>
      <c r="J38" s="409">
        <v>64.3</v>
      </c>
      <c r="K38" s="651" t="s">
        <v>249</v>
      </c>
      <c r="L38" s="650">
        <v>13</v>
      </c>
      <c r="M38" s="649">
        <v>13</v>
      </c>
      <c r="N38" s="647"/>
      <c r="O38" s="799"/>
    </row>
    <row r="39" spans="1:15" s="4" customFormat="1" ht="15.75" customHeight="1" x14ac:dyDescent="0.2">
      <c r="A39" s="704"/>
      <c r="B39" s="691"/>
      <c r="C39" s="591"/>
      <c r="D39" s="679"/>
      <c r="E39" s="600"/>
      <c r="F39" s="589"/>
      <c r="G39" s="426" t="s">
        <v>15</v>
      </c>
      <c r="H39" s="329">
        <f>H38</f>
        <v>31.7</v>
      </c>
      <c r="I39" s="329">
        <f t="shared" ref="I39" si="1">I38</f>
        <v>31.7</v>
      </c>
      <c r="J39" s="427">
        <f>J38</f>
        <v>64.3</v>
      </c>
      <c r="K39" s="651"/>
      <c r="L39" s="650"/>
      <c r="M39" s="649"/>
      <c r="N39" s="648"/>
      <c r="O39" s="800"/>
    </row>
    <row r="40" spans="1:15" s="4" customFormat="1" ht="23.25" customHeight="1" x14ac:dyDescent="0.2">
      <c r="A40" s="704"/>
      <c r="B40" s="691"/>
      <c r="C40" s="591"/>
      <c r="D40" s="680" t="s">
        <v>169</v>
      </c>
      <c r="E40" s="639"/>
      <c r="F40" s="583"/>
      <c r="G40" s="236" t="s">
        <v>12</v>
      </c>
      <c r="H40" s="421">
        <v>72</v>
      </c>
      <c r="I40" s="197">
        <v>72</v>
      </c>
      <c r="J40" s="392">
        <v>0</v>
      </c>
      <c r="K40" s="162" t="s">
        <v>179</v>
      </c>
      <c r="L40" s="474">
        <v>1</v>
      </c>
      <c r="M40" s="472">
        <v>0</v>
      </c>
      <c r="N40" s="647"/>
      <c r="O40" s="774" t="s">
        <v>321</v>
      </c>
    </row>
    <row r="41" spans="1:15" s="4" customFormat="1" ht="15.75" customHeight="1" x14ac:dyDescent="0.2">
      <c r="A41" s="704"/>
      <c r="B41" s="691"/>
      <c r="C41" s="591"/>
      <c r="D41" s="785"/>
      <c r="E41" s="640"/>
      <c r="F41" s="584"/>
      <c r="G41" s="425" t="s">
        <v>15</v>
      </c>
      <c r="H41" s="422">
        <f>H40</f>
        <v>72</v>
      </c>
      <c r="I41" s="422">
        <f t="shared" ref="I41" si="2">I40</f>
        <v>72</v>
      </c>
      <c r="J41" s="428">
        <f>J40</f>
        <v>0</v>
      </c>
      <c r="K41" s="161"/>
      <c r="L41" s="484"/>
      <c r="M41" s="473"/>
      <c r="N41" s="648"/>
      <c r="O41" s="801"/>
    </row>
    <row r="42" spans="1:15" s="4" customFormat="1" ht="15.75" customHeight="1" x14ac:dyDescent="0.2">
      <c r="A42" s="704"/>
      <c r="B42" s="691"/>
      <c r="C42" s="591"/>
      <c r="D42" s="681" t="s">
        <v>170</v>
      </c>
      <c r="E42" s="600"/>
      <c r="F42" s="589"/>
      <c r="G42" s="233" t="s">
        <v>12</v>
      </c>
      <c r="H42" s="313">
        <v>15</v>
      </c>
      <c r="I42" s="325">
        <v>8</v>
      </c>
      <c r="J42" s="424">
        <v>7.3</v>
      </c>
      <c r="K42" s="651" t="s">
        <v>180</v>
      </c>
      <c r="L42" s="650">
        <v>20</v>
      </c>
      <c r="M42" s="649">
        <v>20</v>
      </c>
      <c r="N42" s="811" t="s">
        <v>331</v>
      </c>
      <c r="O42" s="799"/>
    </row>
    <row r="43" spans="1:15" s="4" customFormat="1" ht="24" customHeight="1" x14ac:dyDescent="0.2">
      <c r="A43" s="704"/>
      <c r="B43" s="691"/>
      <c r="C43" s="591"/>
      <c r="D43" s="681"/>
      <c r="E43" s="600"/>
      <c r="F43" s="589"/>
      <c r="G43" s="426" t="s">
        <v>15</v>
      </c>
      <c r="H43" s="329">
        <f>H42</f>
        <v>15</v>
      </c>
      <c r="I43" s="329">
        <f t="shared" ref="I43" si="3">I42</f>
        <v>8</v>
      </c>
      <c r="J43" s="427">
        <f>J42</f>
        <v>7.3</v>
      </c>
      <c r="K43" s="651"/>
      <c r="L43" s="650"/>
      <c r="M43" s="649"/>
      <c r="N43" s="812"/>
      <c r="O43" s="800"/>
    </row>
    <row r="44" spans="1:15" s="4" customFormat="1" ht="16.5" customHeight="1" x14ac:dyDescent="0.2">
      <c r="A44" s="178"/>
      <c r="B44" s="175"/>
      <c r="C44" s="203"/>
      <c r="D44" s="532" t="s">
        <v>266</v>
      </c>
      <c r="E44" s="535"/>
      <c r="F44" s="536"/>
      <c r="G44" s="239" t="s">
        <v>238</v>
      </c>
      <c r="H44" s="318">
        <v>527.29999999999995</v>
      </c>
      <c r="I44" s="423">
        <v>502.9</v>
      </c>
      <c r="J44" s="173">
        <v>497.7</v>
      </c>
      <c r="K44" s="162" t="s">
        <v>181</v>
      </c>
      <c r="L44" s="506">
        <v>18</v>
      </c>
      <c r="M44" s="269">
        <v>18</v>
      </c>
      <c r="N44" s="270"/>
      <c r="O44" s="271"/>
    </row>
    <row r="45" spans="1:15" s="4" customFormat="1" ht="18.75" customHeight="1" x14ac:dyDescent="0.2">
      <c r="A45" s="178"/>
      <c r="B45" s="175"/>
      <c r="C45" s="203"/>
      <c r="D45" s="533"/>
      <c r="E45" s="537"/>
      <c r="F45" s="538"/>
      <c r="G45" s="237" t="s">
        <v>12</v>
      </c>
      <c r="H45" s="326">
        <v>175</v>
      </c>
      <c r="I45" s="217">
        <v>175</v>
      </c>
      <c r="J45" s="171">
        <v>145.9</v>
      </c>
      <c r="K45" s="163" t="s">
        <v>215</v>
      </c>
      <c r="L45" s="400">
        <v>1</v>
      </c>
      <c r="M45" s="218">
        <v>1</v>
      </c>
      <c r="N45" s="465"/>
      <c r="O45" s="466"/>
    </row>
    <row r="46" spans="1:15" s="4" customFormat="1" ht="41.25" customHeight="1" x14ac:dyDescent="0.2">
      <c r="A46" s="178"/>
      <c r="B46" s="175"/>
      <c r="C46" s="203"/>
      <c r="D46" s="533"/>
      <c r="E46" s="537"/>
      <c r="F46" s="538"/>
      <c r="G46" s="238"/>
      <c r="H46" s="327"/>
      <c r="I46" s="185"/>
      <c r="J46" s="245"/>
      <c r="K46" s="163" t="s">
        <v>329</v>
      </c>
      <c r="L46" s="400">
        <v>1</v>
      </c>
      <c r="M46" s="218">
        <v>1</v>
      </c>
      <c r="N46" s="465"/>
      <c r="O46" s="271"/>
    </row>
    <row r="47" spans="1:15" s="4" customFormat="1" ht="16.5" customHeight="1" x14ac:dyDescent="0.2">
      <c r="A47" s="178"/>
      <c r="B47" s="175"/>
      <c r="C47" s="203"/>
      <c r="D47" s="533"/>
      <c r="E47" s="537"/>
      <c r="F47" s="538"/>
      <c r="G47" s="239" t="s">
        <v>12</v>
      </c>
      <c r="H47" s="318">
        <v>38.9</v>
      </c>
      <c r="I47" s="195">
        <v>38.9</v>
      </c>
      <c r="J47" s="228">
        <v>34.4</v>
      </c>
      <c r="K47" s="161" t="s">
        <v>207</v>
      </c>
      <c r="L47" s="484">
        <v>1</v>
      </c>
      <c r="M47" s="473">
        <v>2</v>
      </c>
      <c r="N47" s="270"/>
      <c r="O47" s="415" t="s">
        <v>311</v>
      </c>
    </row>
    <row r="48" spans="1:15" s="4" customFormat="1" ht="16.5" customHeight="1" x14ac:dyDescent="0.2">
      <c r="A48" s="178"/>
      <c r="B48" s="175"/>
      <c r="C48" s="203"/>
      <c r="D48" s="533"/>
      <c r="E48" s="537"/>
      <c r="F48" s="538"/>
      <c r="G48" s="239"/>
      <c r="H48" s="319"/>
      <c r="I48" s="195"/>
      <c r="J48" s="228"/>
      <c r="K48" s="163" t="s">
        <v>221</v>
      </c>
      <c r="L48" s="400">
        <v>4</v>
      </c>
      <c r="M48" s="218">
        <v>2</v>
      </c>
      <c r="N48" s="418" t="s">
        <v>310</v>
      </c>
      <c r="O48" s="415" t="s">
        <v>330</v>
      </c>
    </row>
    <row r="49" spans="1:17" s="4" customFormat="1" ht="15" customHeight="1" x14ac:dyDescent="0.2">
      <c r="A49" s="178"/>
      <c r="B49" s="175"/>
      <c r="C49" s="203"/>
      <c r="D49" s="533"/>
      <c r="E49" s="537"/>
      <c r="F49" s="538"/>
      <c r="G49" s="239"/>
      <c r="H49" s="319"/>
      <c r="I49" s="195"/>
      <c r="J49" s="228"/>
      <c r="K49" s="163" t="s">
        <v>248</v>
      </c>
      <c r="L49" s="400">
        <v>3190</v>
      </c>
      <c r="M49" s="218">
        <v>3190</v>
      </c>
      <c r="N49" s="270"/>
      <c r="O49" s="271" t="s">
        <v>266</v>
      </c>
    </row>
    <row r="50" spans="1:17" s="4" customFormat="1" ht="15" customHeight="1" x14ac:dyDescent="0.2">
      <c r="A50" s="178"/>
      <c r="B50" s="175"/>
      <c r="C50" s="203"/>
      <c r="D50" s="533"/>
      <c r="E50" s="537"/>
      <c r="F50" s="538"/>
      <c r="G50" s="239"/>
      <c r="H50" s="319"/>
      <c r="I50" s="195"/>
      <c r="J50" s="228"/>
      <c r="K50" s="163" t="s">
        <v>204</v>
      </c>
      <c r="L50" s="400">
        <v>218</v>
      </c>
      <c r="M50" s="218">
        <v>218</v>
      </c>
      <c r="N50" s="270"/>
      <c r="O50" s="271"/>
    </row>
    <row r="51" spans="1:17" s="4" customFormat="1" ht="18" customHeight="1" thickBot="1" x14ac:dyDescent="0.25">
      <c r="A51" s="179"/>
      <c r="B51" s="176"/>
      <c r="C51" s="207"/>
      <c r="D51" s="545"/>
      <c r="E51" s="546"/>
      <c r="F51" s="547"/>
      <c r="G51" s="548"/>
      <c r="H51" s="320"/>
      <c r="I51" s="196"/>
      <c r="J51" s="302"/>
      <c r="K51" s="160" t="s">
        <v>206</v>
      </c>
      <c r="L51" s="402">
        <v>8</v>
      </c>
      <c r="M51" s="249">
        <v>8</v>
      </c>
      <c r="N51" s="549"/>
      <c r="O51" s="272"/>
    </row>
    <row r="52" spans="1:17" s="4" customFormat="1" ht="15" customHeight="1" x14ac:dyDescent="0.2">
      <c r="A52" s="177"/>
      <c r="B52" s="174"/>
      <c r="C52" s="206"/>
      <c r="D52" s="555"/>
      <c r="E52" s="550"/>
      <c r="F52" s="551"/>
      <c r="G52" s="556"/>
      <c r="H52" s="321"/>
      <c r="I52" s="184"/>
      <c r="J52" s="180"/>
      <c r="K52" s="254" t="s">
        <v>223</v>
      </c>
      <c r="L52" s="507">
        <v>5</v>
      </c>
      <c r="M52" s="248">
        <v>5</v>
      </c>
      <c r="N52" s="557"/>
      <c r="O52" s="544"/>
    </row>
    <row r="53" spans="1:17" s="4" customFormat="1" ht="26.25" customHeight="1" x14ac:dyDescent="0.2">
      <c r="A53" s="178"/>
      <c r="B53" s="175"/>
      <c r="C53" s="203"/>
      <c r="D53" s="533"/>
      <c r="E53" s="537"/>
      <c r="F53" s="538"/>
      <c r="G53" s="237" t="s">
        <v>12</v>
      </c>
      <c r="H53" s="326">
        <v>43</v>
      </c>
      <c r="I53" s="217">
        <v>43</v>
      </c>
      <c r="J53" s="171">
        <v>85.5</v>
      </c>
      <c r="K53" s="163" t="s">
        <v>182</v>
      </c>
      <c r="L53" s="400">
        <v>8</v>
      </c>
      <c r="M53" s="218">
        <v>8</v>
      </c>
      <c r="N53" s="270"/>
      <c r="O53" s="271"/>
    </row>
    <row r="54" spans="1:17" s="4" customFormat="1" ht="15.75" customHeight="1" x14ac:dyDescent="0.2">
      <c r="A54" s="178"/>
      <c r="B54" s="175"/>
      <c r="C54" s="203"/>
      <c r="D54" s="534"/>
      <c r="E54" s="539"/>
      <c r="F54" s="540"/>
      <c r="G54" s="426" t="s">
        <v>15</v>
      </c>
      <c r="H54" s="322">
        <f>SUM(H44:H53)</f>
        <v>784.19999999999993</v>
      </c>
      <c r="I54" s="322">
        <f>SUM(I44:I53)</f>
        <v>759.8</v>
      </c>
      <c r="J54" s="322">
        <f>SUM(J44:J53)</f>
        <v>763.5</v>
      </c>
      <c r="K54" s="163" t="s">
        <v>183</v>
      </c>
      <c r="L54" s="400">
        <v>4</v>
      </c>
      <c r="M54" s="218">
        <v>4</v>
      </c>
      <c r="N54" s="419" t="s">
        <v>334</v>
      </c>
      <c r="O54" s="271"/>
    </row>
    <row r="55" spans="1:17" s="4" customFormat="1" ht="30" customHeight="1" x14ac:dyDescent="0.2">
      <c r="A55" s="704"/>
      <c r="B55" s="691"/>
      <c r="C55" s="591"/>
      <c r="D55" s="679" t="s">
        <v>243</v>
      </c>
      <c r="E55" s="600"/>
      <c r="F55" s="589"/>
      <c r="G55" s="236" t="s">
        <v>12</v>
      </c>
      <c r="H55" s="323">
        <v>23.2</v>
      </c>
      <c r="I55" s="185">
        <v>23.2</v>
      </c>
      <c r="J55" s="228">
        <v>23.1</v>
      </c>
      <c r="K55" s="161" t="s">
        <v>210</v>
      </c>
      <c r="L55" s="484">
        <v>1</v>
      </c>
      <c r="M55" s="473">
        <v>1</v>
      </c>
      <c r="N55" s="270"/>
      <c r="O55" s="271" t="s">
        <v>266</v>
      </c>
    </row>
    <row r="56" spans="1:17" s="4" customFormat="1" ht="78" customHeight="1" x14ac:dyDescent="0.2">
      <c r="A56" s="704"/>
      <c r="B56" s="691"/>
      <c r="C56" s="591"/>
      <c r="D56" s="679"/>
      <c r="E56" s="600"/>
      <c r="F56" s="589"/>
      <c r="G56" s="426" t="s">
        <v>15</v>
      </c>
      <c r="H56" s="322">
        <f>H55</f>
        <v>23.2</v>
      </c>
      <c r="I56" s="322">
        <f t="shared" ref="I56" si="4">I55</f>
        <v>23.2</v>
      </c>
      <c r="J56" s="427">
        <f>J55</f>
        <v>23.1</v>
      </c>
      <c r="K56" s="162" t="s">
        <v>217</v>
      </c>
      <c r="L56" s="474">
        <v>3</v>
      </c>
      <c r="M56" s="306">
        <v>3</v>
      </c>
      <c r="N56" s="418" t="s">
        <v>318</v>
      </c>
      <c r="O56" s="271"/>
      <c r="P56" s="173"/>
    </row>
    <row r="57" spans="1:17" s="4" customFormat="1" ht="15.75" customHeight="1" x14ac:dyDescent="0.2">
      <c r="A57" s="704"/>
      <c r="B57" s="691"/>
      <c r="C57" s="591"/>
      <c r="D57" s="700" t="s">
        <v>173</v>
      </c>
      <c r="E57" s="639"/>
      <c r="F57" s="583"/>
      <c r="G57" s="234" t="s">
        <v>12</v>
      </c>
      <c r="H57" s="323">
        <v>65</v>
      </c>
      <c r="I57" s="429">
        <v>72</v>
      </c>
      <c r="J57" s="244">
        <v>71.5</v>
      </c>
      <c r="K57" s="162" t="s">
        <v>257</v>
      </c>
      <c r="L57" s="474">
        <v>3</v>
      </c>
      <c r="M57" s="472">
        <v>3</v>
      </c>
      <c r="N57" s="802"/>
      <c r="O57" s="799"/>
    </row>
    <row r="58" spans="1:17" s="4" customFormat="1" ht="15.75" customHeight="1" x14ac:dyDescent="0.2">
      <c r="A58" s="704"/>
      <c r="B58" s="691"/>
      <c r="C58" s="591"/>
      <c r="D58" s="679"/>
      <c r="E58" s="600"/>
      <c r="F58" s="589"/>
      <c r="G58" s="531" t="s">
        <v>15</v>
      </c>
      <c r="H58" s="324">
        <f>H57</f>
        <v>65</v>
      </c>
      <c r="I58" s="324">
        <f t="shared" ref="I58" si="5">I57</f>
        <v>72</v>
      </c>
      <c r="J58" s="324">
        <f>J57</f>
        <v>71.5</v>
      </c>
      <c r="K58" s="166"/>
      <c r="L58" s="475"/>
      <c r="M58" s="494"/>
      <c r="N58" s="803"/>
      <c r="O58" s="644"/>
    </row>
    <row r="59" spans="1:17" s="4" customFormat="1" ht="17.25" customHeight="1" x14ac:dyDescent="0.2">
      <c r="A59" s="704"/>
      <c r="B59" s="691"/>
      <c r="C59" s="591"/>
      <c r="D59" s="700" t="s">
        <v>244</v>
      </c>
      <c r="E59" s="639"/>
      <c r="F59" s="583"/>
      <c r="G59" s="233" t="s">
        <v>12</v>
      </c>
      <c r="H59" s="313">
        <v>35</v>
      </c>
      <c r="I59" s="325">
        <v>60</v>
      </c>
      <c r="J59" s="424">
        <v>84.7</v>
      </c>
      <c r="K59" s="162"/>
      <c r="L59" s="474"/>
      <c r="M59" s="472"/>
      <c r="N59" s="804"/>
      <c r="O59" s="774" t="s">
        <v>319</v>
      </c>
      <c r="Q59" s="305"/>
    </row>
    <row r="60" spans="1:17" s="4" customFormat="1" ht="62.25" customHeight="1" x14ac:dyDescent="0.2">
      <c r="A60" s="704"/>
      <c r="B60" s="691"/>
      <c r="C60" s="591"/>
      <c r="D60" s="701"/>
      <c r="E60" s="640"/>
      <c r="F60" s="584"/>
      <c r="G60" s="426" t="s">
        <v>15</v>
      </c>
      <c r="H60" s="322">
        <f>H59</f>
        <v>35</v>
      </c>
      <c r="I60" s="322">
        <f t="shared" ref="I60" si="6">I59</f>
        <v>60</v>
      </c>
      <c r="J60" s="427">
        <f>J59</f>
        <v>84.7</v>
      </c>
      <c r="K60" s="161"/>
      <c r="L60" s="484"/>
      <c r="M60" s="473"/>
      <c r="N60" s="805"/>
      <c r="O60" s="801"/>
    </row>
    <row r="61" spans="1:17" s="4" customFormat="1" ht="26.25" customHeight="1" x14ac:dyDescent="0.2">
      <c r="A61" s="704"/>
      <c r="B61" s="691"/>
      <c r="C61" s="591"/>
      <c r="D61" s="700" t="s">
        <v>172</v>
      </c>
      <c r="E61" s="639"/>
      <c r="F61" s="583"/>
      <c r="G61" s="236" t="s">
        <v>12</v>
      </c>
      <c r="H61" s="323">
        <v>35.5</v>
      </c>
      <c r="I61" s="185">
        <v>883.5</v>
      </c>
      <c r="J61" s="228">
        <v>1369.4</v>
      </c>
      <c r="K61" s="624" t="s">
        <v>261</v>
      </c>
      <c r="L61" s="632">
        <v>1</v>
      </c>
      <c r="M61" s="729">
        <v>1</v>
      </c>
      <c r="N61" s="647"/>
      <c r="O61" s="799"/>
    </row>
    <row r="62" spans="1:17" s="4" customFormat="1" ht="14.25" customHeight="1" x14ac:dyDescent="0.2">
      <c r="A62" s="704"/>
      <c r="B62" s="691"/>
      <c r="C62" s="591"/>
      <c r="D62" s="701"/>
      <c r="E62" s="640"/>
      <c r="F62" s="584"/>
      <c r="G62" s="426" t="s">
        <v>15</v>
      </c>
      <c r="H62" s="322">
        <f>H61</f>
        <v>35.5</v>
      </c>
      <c r="I62" s="322">
        <f t="shared" ref="I62" si="7">I61</f>
        <v>883.5</v>
      </c>
      <c r="J62" s="427">
        <f>J61</f>
        <v>1369.4</v>
      </c>
      <c r="K62" s="625"/>
      <c r="L62" s="633"/>
      <c r="M62" s="730"/>
      <c r="N62" s="648"/>
      <c r="O62" s="800"/>
    </row>
    <row r="63" spans="1:17" s="4" customFormat="1" ht="15" customHeight="1" x14ac:dyDescent="0.2">
      <c r="A63" s="704"/>
      <c r="B63" s="691"/>
      <c r="C63" s="591"/>
      <c r="D63" s="681" t="s">
        <v>190</v>
      </c>
      <c r="E63" s="600"/>
      <c r="F63" s="699"/>
      <c r="G63" s="236" t="s">
        <v>12</v>
      </c>
      <c r="H63" s="318">
        <v>17</v>
      </c>
      <c r="I63" s="268">
        <v>17</v>
      </c>
      <c r="J63" s="431">
        <v>17</v>
      </c>
      <c r="K63" s="166" t="s">
        <v>175</v>
      </c>
      <c r="L63" s="475">
        <v>7</v>
      </c>
      <c r="M63" s="494">
        <v>1</v>
      </c>
      <c r="N63" s="369"/>
      <c r="O63" s="271"/>
    </row>
    <row r="64" spans="1:17" s="4" customFormat="1" ht="15" customHeight="1" x14ac:dyDescent="0.2">
      <c r="A64" s="704"/>
      <c r="B64" s="691"/>
      <c r="C64" s="591"/>
      <c r="D64" s="681"/>
      <c r="E64" s="600"/>
      <c r="F64" s="699"/>
      <c r="G64" s="233" t="s">
        <v>12</v>
      </c>
      <c r="H64" s="315">
        <v>7.5</v>
      </c>
      <c r="I64" s="262">
        <v>7.5</v>
      </c>
      <c r="J64" s="406">
        <v>7.5</v>
      </c>
      <c r="K64" s="624" t="s">
        <v>281</v>
      </c>
      <c r="L64" s="632">
        <v>1</v>
      </c>
      <c r="M64" s="729">
        <v>0.75</v>
      </c>
      <c r="N64" s="824" t="s">
        <v>312</v>
      </c>
      <c r="O64" s="799"/>
    </row>
    <row r="65" spans="1:16" s="4" customFormat="1" ht="24" customHeight="1" x14ac:dyDescent="0.2">
      <c r="A65" s="704"/>
      <c r="B65" s="691"/>
      <c r="C65" s="591"/>
      <c r="D65" s="681"/>
      <c r="E65" s="600"/>
      <c r="F65" s="699"/>
      <c r="G65" s="426" t="s">
        <v>15</v>
      </c>
      <c r="H65" s="432">
        <f>SUM(H63:H64)</f>
        <v>24.5</v>
      </c>
      <c r="I65" s="427">
        <f t="shared" ref="I65" si="8">SUM(I63:I64)</f>
        <v>24.5</v>
      </c>
      <c r="J65" s="433">
        <f>SUM(J63:J64)</f>
        <v>24.5</v>
      </c>
      <c r="K65" s="651"/>
      <c r="L65" s="773"/>
      <c r="M65" s="788"/>
      <c r="N65" s="825"/>
      <c r="O65" s="800"/>
    </row>
    <row r="66" spans="1:16" s="4" customFormat="1" ht="26.25" customHeight="1" x14ac:dyDescent="0.2">
      <c r="A66" s="704"/>
      <c r="B66" s="691"/>
      <c r="C66" s="722"/>
      <c r="D66" s="700" t="s">
        <v>174</v>
      </c>
      <c r="E66" s="639"/>
      <c r="F66" s="583"/>
      <c r="G66" s="234" t="s">
        <v>12</v>
      </c>
      <c r="H66" s="323">
        <v>139.80000000000001</v>
      </c>
      <c r="I66" s="185">
        <v>139.80000000000001</v>
      </c>
      <c r="J66" s="245">
        <v>139.80000000000001</v>
      </c>
      <c r="K66" s="163" t="s">
        <v>282</v>
      </c>
      <c r="L66" s="400">
        <v>140</v>
      </c>
      <c r="M66" s="218">
        <v>140</v>
      </c>
      <c r="N66" s="369"/>
      <c r="O66" s="271"/>
    </row>
    <row r="67" spans="1:16" s="4" customFormat="1" ht="17.25" customHeight="1" thickBot="1" x14ac:dyDescent="0.25">
      <c r="A67" s="705"/>
      <c r="B67" s="623"/>
      <c r="C67" s="604"/>
      <c r="D67" s="702"/>
      <c r="E67" s="602"/>
      <c r="F67" s="590"/>
      <c r="G67" s="430" t="s">
        <v>15</v>
      </c>
      <c r="H67" s="328">
        <f>H66</f>
        <v>139.80000000000001</v>
      </c>
      <c r="I67" s="328">
        <f t="shared" ref="I67" si="9">I66</f>
        <v>139.80000000000001</v>
      </c>
      <c r="J67" s="328">
        <f>J66</f>
        <v>139.80000000000001</v>
      </c>
      <c r="K67" s="160" t="s">
        <v>176</v>
      </c>
      <c r="L67" s="402">
        <v>1</v>
      </c>
      <c r="M67" s="249">
        <v>1</v>
      </c>
      <c r="N67" s="489"/>
      <c r="O67" s="487"/>
      <c r="P67" s="173"/>
    </row>
    <row r="68" spans="1:16" s="4" customFormat="1" ht="23.25" customHeight="1" x14ac:dyDescent="0.2">
      <c r="A68" s="703" t="s">
        <v>8</v>
      </c>
      <c r="B68" s="622" t="s">
        <v>8</v>
      </c>
      <c r="C68" s="638" t="s">
        <v>9</v>
      </c>
      <c r="D68" s="692" t="s">
        <v>167</v>
      </c>
      <c r="E68" s="552"/>
      <c r="F68" s="481" t="s">
        <v>161</v>
      </c>
      <c r="G68" s="287" t="s">
        <v>239</v>
      </c>
      <c r="H68" s="384">
        <f>H70+H72</f>
        <v>988.7</v>
      </c>
      <c r="I68" s="384">
        <f>I70+I72</f>
        <v>988.7</v>
      </c>
      <c r="J68" s="384">
        <f>J70+J72</f>
        <v>921.8</v>
      </c>
      <c r="K68" s="221"/>
      <c r="L68" s="479"/>
      <c r="M68" s="250"/>
      <c r="N68" s="813"/>
      <c r="O68" s="815"/>
    </row>
    <row r="69" spans="1:16" s="4" customFormat="1" ht="15.75" customHeight="1" x14ac:dyDescent="0.2">
      <c r="A69" s="704"/>
      <c r="B69" s="691"/>
      <c r="C69" s="591"/>
      <c r="D69" s="698"/>
      <c r="E69" s="553"/>
      <c r="F69" s="469"/>
      <c r="G69" s="456" t="s">
        <v>15</v>
      </c>
      <c r="H69" s="457">
        <f>H68</f>
        <v>988.7</v>
      </c>
      <c r="I69" s="457">
        <f t="shared" ref="I69:J69" si="10">I68</f>
        <v>988.7</v>
      </c>
      <c r="J69" s="458">
        <f t="shared" si="10"/>
        <v>921.8</v>
      </c>
      <c r="K69" s="251"/>
      <c r="L69" s="480"/>
      <c r="M69" s="252"/>
      <c r="N69" s="814"/>
      <c r="O69" s="816"/>
      <c r="P69" s="173"/>
    </row>
    <row r="70" spans="1:16" s="4" customFormat="1" ht="24.75" customHeight="1" x14ac:dyDescent="0.2">
      <c r="A70" s="704"/>
      <c r="B70" s="691"/>
      <c r="C70" s="591"/>
      <c r="D70" s="695" t="s">
        <v>184</v>
      </c>
      <c r="E70" s="553"/>
      <c r="F70" s="469"/>
      <c r="G70" s="236" t="s">
        <v>151</v>
      </c>
      <c r="H70" s="323">
        <v>15.5</v>
      </c>
      <c r="I70" s="455">
        <v>15.5</v>
      </c>
      <c r="J70" s="391">
        <v>15.5</v>
      </c>
      <c r="K70" s="624" t="s">
        <v>224</v>
      </c>
      <c r="L70" s="632">
        <v>1</v>
      </c>
      <c r="M70" s="767">
        <v>1</v>
      </c>
      <c r="N70" s="647"/>
      <c r="O70" s="799"/>
    </row>
    <row r="71" spans="1:16" s="4" customFormat="1" ht="15.75" customHeight="1" thickBot="1" x14ac:dyDescent="0.25">
      <c r="A71" s="705"/>
      <c r="B71" s="623"/>
      <c r="C71" s="708"/>
      <c r="D71" s="696"/>
      <c r="E71" s="554"/>
      <c r="F71" s="482"/>
      <c r="G71" s="356" t="s">
        <v>15</v>
      </c>
      <c r="H71" s="328">
        <f>H70</f>
        <v>15.5</v>
      </c>
      <c r="I71" s="328">
        <f t="shared" ref="I71" si="11">I70</f>
        <v>15.5</v>
      </c>
      <c r="J71" s="348">
        <f>J70</f>
        <v>15.5</v>
      </c>
      <c r="K71" s="763"/>
      <c r="L71" s="580"/>
      <c r="M71" s="768"/>
      <c r="N71" s="817"/>
      <c r="O71" s="818"/>
    </row>
    <row r="72" spans="1:16" s="4" customFormat="1" ht="25.5" customHeight="1" x14ac:dyDescent="0.2">
      <c r="A72" s="703"/>
      <c r="B72" s="622"/>
      <c r="C72" s="603"/>
      <c r="D72" s="697" t="s">
        <v>216</v>
      </c>
      <c r="E72" s="552"/>
      <c r="F72" s="481"/>
      <c r="G72" s="232" t="s">
        <v>151</v>
      </c>
      <c r="H72" s="330">
        <v>973.2</v>
      </c>
      <c r="I72" s="183">
        <v>973.2</v>
      </c>
      <c r="J72" s="558">
        <v>906.3</v>
      </c>
      <c r="K72" s="822" t="s">
        <v>225</v>
      </c>
      <c r="L72" s="579">
        <v>800</v>
      </c>
      <c r="M72" s="581">
        <v>800</v>
      </c>
      <c r="N72" s="819"/>
      <c r="O72" s="821"/>
    </row>
    <row r="73" spans="1:16" s="4" customFormat="1" ht="20.25" customHeight="1" thickBot="1" x14ac:dyDescent="0.25">
      <c r="A73" s="705"/>
      <c r="B73" s="623"/>
      <c r="C73" s="604"/>
      <c r="D73" s="696"/>
      <c r="E73" s="554"/>
      <c r="F73" s="482"/>
      <c r="G73" s="430" t="s">
        <v>15</v>
      </c>
      <c r="H73" s="328">
        <f>H72</f>
        <v>973.2</v>
      </c>
      <c r="I73" s="328">
        <f t="shared" ref="I73" si="12">I72</f>
        <v>973.2</v>
      </c>
      <c r="J73" s="328">
        <f>J72</f>
        <v>906.3</v>
      </c>
      <c r="K73" s="763"/>
      <c r="L73" s="580"/>
      <c r="M73" s="582"/>
      <c r="N73" s="820"/>
      <c r="O73" s="775"/>
    </row>
    <row r="74" spans="1:16" s="4" customFormat="1" ht="15.75" customHeight="1" x14ac:dyDescent="0.2">
      <c r="A74" s="703" t="s">
        <v>8</v>
      </c>
      <c r="B74" s="622" t="s">
        <v>8</v>
      </c>
      <c r="C74" s="603" t="s">
        <v>10</v>
      </c>
      <c r="D74" s="692" t="s">
        <v>152</v>
      </c>
      <c r="E74" s="601"/>
      <c r="F74" s="588" t="s">
        <v>160</v>
      </c>
      <c r="G74" s="232" t="s">
        <v>12</v>
      </c>
      <c r="H74" s="330">
        <v>572.9</v>
      </c>
      <c r="I74" s="183">
        <v>572.9</v>
      </c>
      <c r="J74" s="247">
        <v>568</v>
      </c>
      <c r="K74" s="168"/>
      <c r="L74" s="507"/>
      <c r="M74" s="248"/>
      <c r="N74" s="641"/>
      <c r="O74" s="643"/>
    </row>
    <row r="75" spans="1:16" s="4" customFormat="1" ht="15.75" customHeight="1" thickBot="1" x14ac:dyDescent="0.25">
      <c r="A75" s="705"/>
      <c r="B75" s="623"/>
      <c r="C75" s="604"/>
      <c r="D75" s="599"/>
      <c r="E75" s="602"/>
      <c r="F75" s="590"/>
      <c r="G75" s="430" t="s">
        <v>15</v>
      </c>
      <c r="H75" s="328">
        <f>H74</f>
        <v>572.9</v>
      </c>
      <c r="I75" s="328">
        <f t="shared" ref="I75" si="13">I74</f>
        <v>572.9</v>
      </c>
      <c r="J75" s="328">
        <f>J74</f>
        <v>568</v>
      </c>
      <c r="K75" s="167"/>
      <c r="L75" s="478"/>
      <c r="M75" s="502"/>
      <c r="N75" s="642"/>
      <c r="O75" s="644"/>
    </row>
    <row r="76" spans="1:16" s="4" customFormat="1" ht="29.25" customHeight="1" x14ac:dyDescent="0.2">
      <c r="A76" s="703" t="s">
        <v>8</v>
      </c>
      <c r="B76" s="622" t="s">
        <v>8</v>
      </c>
      <c r="C76" s="603" t="s">
        <v>11</v>
      </c>
      <c r="D76" s="692" t="s">
        <v>150</v>
      </c>
      <c r="E76" s="601"/>
      <c r="F76" s="588" t="s">
        <v>160</v>
      </c>
      <c r="G76" s="232" t="s">
        <v>12</v>
      </c>
      <c r="H76" s="330">
        <v>24.9</v>
      </c>
      <c r="I76" s="183">
        <v>24.9</v>
      </c>
      <c r="J76" s="247">
        <v>18.8</v>
      </c>
      <c r="K76" s="786"/>
      <c r="L76" s="579"/>
      <c r="M76" s="823"/>
      <c r="N76" s="806"/>
      <c r="O76" s="808" t="s">
        <v>337</v>
      </c>
    </row>
    <row r="77" spans="1:16" s="4" customFormat="1" ht="21.75" customHeight="1" thickBot="1" x14ac:dyDescent="0.25">
      <c r="A77" s="705"/>
      <c r="B77" s="623"/>
      <c r="C77" s="604"/>
      <c r="D77" s="599"/>
      <c r="E77" s="602"/>
      <c r="F77" s="590"/>
      <c r="G77" s="430" t="s">
        <v>15</v>
      </c>
      <c r="H77" s="328">
        <f>H76</f>
        <v>24.9</v>
      </c>
      <c r="I77" s="328">
        <f t="shared" ref="I77" si="14">I76</f>
        <v>24.9</v>
      </c>
      <c r="J77" s="328">
        <f>J76</f>
        <v>18.8</v>
      </c>
      <c r="K77" s="787"/>
      <c r="L77" s="580"/>
      <c r="M77" s="768"/>
      <c r="N77" s="807"/>
      <c r="O77" s="809"/>
    </row>
    <row r="78" spans="1:16" s="4" customFormat="1" ht="27" customHeight="1" x14ac:dyDescent="0.2">
      <c r="A78" s="703" t="s">
        <v>8</v>
      </c>
      <c r="B78" s="622" t="s">
        <v>8</v>
      </c>
      <c r="C78" s="603" t="s">
        <v>29</v>
      </c>
      <c r="D78" s="692" t="s">
        <v>177</v>
      </c>
      <c r="E78" s="601"/>
      <c r="F78" s="588" t="s">
        <v>160</v>
      </c>
      <c r="G78" s="241" t="s">
        <v>12</v>
      </c>
      <c r="H78" s="331">
        <v>220.8</v>
      </c>
      <c r="I78" s="186">
        <v>243.9</v>
      </c>
      <c r="J78" s="247">
        <v>238</v>
      </c>
      <c r="K78" s="168"/>
      <c r="L78" s="507"/>
      <c r="M78" s="248"/>
      <c r="N78" s="810"/>
      <c r="O78" s="643"/>
    </row>
    <row r="79" spans="1:16" s="4" customFormat="1" ht="15.75" customHeight="1" thickBot="1" x14ac:dyDescent="0.25">
      <c r="A79" s="705"/>
      <c r="B79" s="623"/>
      <c r="C79" s="604"/>
      <c r="D79" s="599"/>
      <c r="E79" s="602"/>
      <c r="F79" s="590"/>
      <c r="G79" s="356" t="s">
        <v>15</v>
      </c>
      <c r="H79" s="332">
        <f>H78</f>
        <v>220.8</v>
      </c>
      <c r="I79" s="332">
        <f t="shared" ref="I79" si="15">I78</f>
        <v>243.9</v>
      </c>
      <c r="J79" s="332">
        <f>J78</f>
        <v>238</v>
      </c>
      <c r="K79" s="167"/>
      <c r="L79" s="508"/>
      <c r="M79" s="253"/>
      <c r="N79" s="803"/>
      <c r="O79" s="644"/>
    </row>
    <row r="80" spans="1:16" s="4" customFormat="1" ht="48.75" customHeight="1" x14ac:dyDescent="0.2">
      <c r="A80" s="703" t="s">
        <v>8</v>
      </c>
      <c r="B80" s="622" t="s">
        <v>8</v>
      </c>
      <c r="C80" s="603" t="s">
        <v>31</v>
      </c>
      <c r="D80" s="692" t="s">
        <v>163</v>
      </c>
      <c r="E80" s="634"/>
      <c r="F80" s="689" t="s">
        <v>160</v>
      </c>
      <c r="G80" s="242" t="s">
        <v>12</v>
      </c>
      <c r="H80" s="330">
        <v>187.8</v>
      </c>
      <c r="I80" s="333">
        <v>203.5</v>
      </c>
      <c r="J80" s="173">
        <v>203.5</v>
      </c>
      <c r="K80" s="254"/>
      <c r="L80" s="509"/>
      <c r="M80" s="255"/>
      <c r="N80" s="810"/>
      <c r="O80" s="643"/>
      <c r="P80" s="303"/>
    </row>
    <row r="81" spans="1:15" s="4" customFormat="1" ht="19.5" customHeight="1" thickBot="1" x14ac:dyDescent="0.25">
      <c r="A81" s="705"/>
      <c r="B81" s="623"/>
      <c r="C81" s="604"/>
      <c r="D81" s="599"/>
      <c r="E81" s="635"/>
      <c r="F81" s="690"/>
      <c r="G81" s="434" t="s">
        <v>15</v>
      </c>
      <c r="H81" s="332">
        <f>H80</f>
        <v>187.8</v>
      </c>
      <c r="I81" s="332">
        <f t="shared" ref="I81" si="16">I80</f>
        <v>203.5</v>
      </c>
      <c r="J81" s="332">
        <f>J80</f>
        <v>203.5</v>
      </c>
      <c r="K81" s="256"/>
      <c r="L81" s="510"/>
      <c r="M81" s="257"/>
      <c r="N81" s="826"/>
      <c r="O81" s="818"/>
    </row>
    <row r="82" spans="1:15" s="73" customFormat="1" ht="75" customHeight="1" x14ac:dyDescent="0.2">
      <c r="A82" s="703" t="s">
        <v>8</v>
      </c>
      <c r="B82" s="622" t="s">
        <v>8</v>
      </c>
      <c r="C82" s="693" t="s">
        <v>34</v>
      </c>
      <c r="D82" s="720" t="s">
        <v>22</v>
      </c>
      <c r="E82" s="636"/>
      <c r="F82" s="689" t="s">
        <v>160</v>
      </c>
      <c r="G82" s="243" t="s">
        <v>12</v>
      </c>
      <c r="H82" s="334">
        <v>9478.2000000000007</v>
      </c>
      <c r="I82" s="335">
        <v>8258.7000000000007</v>
      </c>
      <c r="J82" s="435">
        <v>7758.3</v>
      </c>
      <c r="K82" s="822" t="s">
        <v>200</v>
      </c>
      <c r="L82" s="789">
        <v>4</v>
      </c>
      <c r="M82" s="833">
        <v>4</v>
      </c>
      <c r="N82" s="829"/>
      <c r="O82" s="821" t="s">
        <v>335</v>
      </c>
    </row>
    <row r="83" spans="1:15" s="73" customFormat="1" ht="25.5" customHeight="1" thickBot="1" x14ac:dyDescent="0.25">
      <c r="A83" s="705"/>
      <c r="B83" s="623"/>
      <c r="C83" s="694"/>
      <c r="D83" s="721"/>
      <c r="E83" s="637"/>
      <c r="F83" s="690"/>
      <c r="G83" s="436" t="s">
        <v>15</v>
      </c>
      <c r="H83" s="332">
        <f>H82</f>
        <v>9478.2000000000007</v>
      </c>
      <c r="I83" s="332">
        <f t="shared" ref="I83" si="17">I82</f>
        <v>8258.7000000000007</v>
      </c>
      <c r="J83" s="332">
        <f>J82</f>
        <v>7758.3</v>
      </c>
      <c r="K83" s="763"/>
      <c r="L83" s="790"/>
      <c r="M83" s="834"/>
      <c r="N83" s="830"/>
      <c r="O83" s="775"/>
    </row>
    <row r="84" spans="1:15" s="4" customFormat="1" ht="15.75" customHeight="1" x14ac:dyDescent="0.2">
      <c r="A84" s="703" t="s">
        <v>8</v>
      </c>
      <c r="B84" s="622" t="s">
        <v>8</v>
      </c>
      <c r="C84" s="638" t="s">
        <v>35</v>
      </c>
      <c r="D84" s="692" t="s">
        <v>154</v>
      </c>
      <c r="E84" s="601"/>
      <c r="F84" s="871">
        <v>1</v>
      </c>
      <c r="G84" s="224" t="s">
        <v>238</v>
      </c>
      <c r="H84" s="445">
        <f>H88+H91+H94+H96+H100+H102</f>
        <v>399.3</v>
      </c>
      <c r="I84" s="445">
        <f>I88+I91+I94+I96+I100+I102</f>
        <v>610.20000000000005</v>
      </c>
      <c r="J84" s="445">
        <f>J88+J91+J94+J96+J100+J102</f>
        <v>550.4</v>
      </c>
      <c r="K84" s="221"/>
      <c r="L84" s="511"/>
      <c r="M84" s="258"/>
      <c r="N84" s="813"/>
      <c r="O84" s="815"/>
    </row>
    <row r="85" spans="1:15" s="4" customFormat="1" ht="15.75" customHeight="1" x14ac:dyDescent="0.2">
      <c r="A85" s="704"/>
      <c r="B85" s="691"/>
      <c r="C85" s="591"/>
      <c r="D85" s="598"/>
      <c r="E85" s="600"/>
      <c r="F85" s="872"/>
      <c r="G85" s="222" t="s">
        <v>241</v>
      </c>
      <c r="H85" s="446">
        <f>H93+H104</f>
        <v>477.5</v>
      </c>
      <c r="I85" s="446">
        <f t="shared" ref="I85:J85" si="18">I93+I104</f>
        <v>477.5</v>
      </c>
      <c r="J85" s="446">
        <f t="shared" si="18"/>
        <v>458.1</v>
      </c>
      <c r="K85" s="223"/>
      <c r="L85" s="512"/>
      <c r="M85" s="259"/>
      <c r="N85" s="814"/>
      <c r="O85" s="832"/>
    </row>
    <row r="86" spans="1:15" s="4" customFormat="1" ht="15.75" customHeight="1" x14ac:dyDescent="0.2">
      <c r="A86" s="704"/>
      <c r="B86" s="691"/>
      <c r="C86" s="591"/>
      <c r="D86" s="598"/>
      <c r="E86" s="600"/>
      <c r="F86" s="872"/>
      <c r="G86" s="312" t="s">
        <v>242</v>
      </c>
      <c r="H86" s="446">
        <f>H89</f>
        <v>100</v>
      </c>
      <c r="I86" s="446">
        <f t="shared" ref="I86:J86" si="19">I89</f>
        <v>90</v>
      </c>
      <c r="J86" s="446">
        <f t="shared" si="19"/>
        <v>89.9</v>
      </c>
      <c r="K86" s="223"/>
      <c r="L86" s="513"/>
      <c r="M86" s="260"/>
      <c r="N86" s="814"/>
      <c r="O86" s="832"/>
    </row>
    <row r="87" spans="1:15" s="4" customFormat="1" ht="15.75" customHeight="1" x14ac:dyDescent="0.2">
      <c r="A87" s="704"/>
      <c r="B87" s="691"/>
      <c r="C87" s="591"/>
      <c r="D87" s="598"/>
      <c r="E87" s="600"/>
      <c r="F87" s="872"/>
      <c r="G87" s="439" t="s">
        <v>15</v>
      </c>
      <c r="H87" s="447">
        <f>SUM(H84:H86)</f>
        <v>976.8</v>
      </c>
      <c r="I87" s="447">
        <f t="shared" ref="I87:J87" si="20">SUM(I84:I86)</f>
        <v>1177.7</v>
      </c>
      <c r="J87" s="447">
        <f t="shared" si="20"/>
        <v>1098.4000000000001</v>
      </c>
      <c r="K87" s="223"/>
      <c r="L87" s="513"/>
      <c r="M87" s="260"/>
      <c r="N87" s="831"/>
      <c r="O87" s="816"/>
    </row>
    <row r="88" spans="1:15" s="4" customFormat="1" ht="27" customHeight="1" x14ac:dyDescent="0.2">
      <c r="A88" s="704"/>
      <c r="B88" s="691"/>
      <c r="C88" s="591"/>
      <c r="D88" s="629" t="s">
        <v>262</v>
      </c>
      <c r="E88" s="639"/>
      <c r="F88" s="583"/>
      <c r="G88" s="240" t="s">
        <v>12</v>
      </c>
      <c r="H88" s="313">
        <v>138.9</v>
      </c>
      <c r="I88" s="198">
        <v>138.9</v>
      </c>
      <c r="J88" s="357">
        <v>162.9</v>
      </c>
      <c r="K88" s="163" t="s">
        <v>283</v>
      </c>
      <c r="L88" s="400">
        <v>18</v>
      </c>
      <c r="M88" s="218">
        <v>6.7</v>
      </c>
      <c r="N88" s="270"/>
      <c r="O88" s="415" t="s">
        <v>325</v>
      </c>
    </row>
    <row r="89" spans="1:15" s="4" customFormat="1" ht="24.75" customHeight="1" x14ac:dyDescent="0.2">
      <c r="A89" s="704"/>
      <c r="B89" s="691"/>
      <c r="C89" s="591"/>
      <c r="D89" s="630"/>
      <c r="E89" s="600"/>
      <c r="F89" s="589"/>
      <c r="G89" s="233" t="s">
        <v>133</v>
      </c>
      <c r="H89" s="313">
        <v>100</v>
      </c>
      <c r="I89" s="325">
        <v>90</v>
      </c>
      <c r="J89" s="407">
        <v>89.9</v>
      </c>
      <c r="K89" s="166" t="s">
        <v>213</v>
      </c>
      <c r="L89" s="475">
        <v>60</v>
      </c>
      <c r="M89" s="494">
        <v>86</v>
      </c>
      <c r="N89" s="270"/>
      <c r="O89" s="271"/>
    </row>
    <row r="90" spans="1:15" s="4" customFormat="1" ht="15.75" customHeight="1" x14ac:dyDescent="0.2">
      <c r="A90" s="704"/>
      <c r="B90" s="691"/>
      <c r="C90" s="591"/>
      <c r="D90" s="631"/>
      <c r="E90" s="640"/>
      <c r="F90" s="584"/>
      <c r="G90" s="426" t="s">
        <v>15</v>
      </c>
      <c r="H90" s="329">
        <f>SUM(H88:H89)</f>
        <v>238.9</v>
      </c>
      <c r="I90" s="329">
        <f t="shared" ref="I90" si="21">SUM(I88:I89)</f>
        <v>228.9</v>
      </c>
      <c r="J90" s="427">
        <f>SUM(J88:J89)</f>
        <v>252.8</v>
      </c>
      <c r="K90" s="163" t="s">
        <v>214</v>
      </c>
      <c r="L90" s="400">
        <v>70</v>
      </c>
      <c r="M90" s="218">
        <v>156</v>
      </c>
      <c r="N90" s="270"/>
      <c r="O90" s="271"/>
    </row>
    <row r="91" spans="1:15" s="4" customFormat="1" ht="15" customHeight="1" x14ac:dyDescent="0.2">
      <c r="A91" s="704"/>
      <c r="B91" s="691"/>
      <c r="C91" s="591"/>
      <c r="D91" s="718" t="s">
        <v>144</v>
      </c>
      <c r="E91" s="600"/>
      <c r="F91" s="589"/>
      <c r="G91" s="236" t="s">
        <v>12</v>
      </c>
      <c r="H91" s="440">
        <v>19</v>
      </c>
      <c r="I91" s="197">
        <v>19</v>
      </c>
      <c r="J91" s="441">
        <v>0</v>
      </c>
      <c r="K91" s="651" t="s">
        <v>196</v>
      </c>
      <c r="L91" s="773">
        <v>11</v>
      </c>
      <c r="M91" s="788">
        <v>0</v>
      </c>
      <c r="N91" s="802"/>
      <c r="O91" s="827" t="s">
        <v>324</v>
      </c>
    </row>
    <row r="92" spans="1:15" s="4" customFormat="1" ht="22.5" customHeight="1" thickBot="1" x14ac:dyDescent="0.25">
      <c r="A92" s="705"/>
      <c r="B92" s="623"/>
      <c r="C92" s="708"/>
      <c r="D92" s="719"/>
      <c r="E92" s="602"/>
      <c r="F92" s="590"/>
      <c r="G92" s="356" t="s">
        <v>15</v>
      </c>
      <c r="H92" s="559">
        <f>H91</f>
        <v>19</v>
      </c>
      <c r="I92" s="559">
        <f t="shared" ref="I92" si="22">I91</f>
        <v>19</v>
      </c>
      <c r="J92" s="438">
        <f>J91</f>
        <v>0</v>
      </c>
      <c r="K92" s="763"/>
      <c r="L92" s="580"/>
      <c r="M92" s="582"/>
      <c r="N92" s="826"/>
      <c r="O92" s="828"/>
    </row>
    <row r="93" spans="1:15" s="4" customFormat="1" ht="15.75" customHeight="1" x14ac:dyDescent="0.2">
      <c r="A93" s="703"/>
      <c r="B93" s="622"/>
      <c r="C93" s="638"/>
      <c r="D93" s="714" t="s">
        <v>155</v>
      </c>
      <c r="E93" s="601"/>
      <c r="F93" s="588"/>
      <c r="G93" s="232" t="s">
        <v>13</v>
      </c>
      <c r="H93" s="330">
        <v>7.5</v>
      </c>
      <c r="I93" s="183">
        <v>7.5</v>
      </c>
      <c r="J93" s="566">
        <v>2.2999999999999998</v>
      </c>
      <c r="K93" s="159" t="s">
        <v>197</v>
      </c>
      <c r="L93" s="567">
        <v>14</v>
      </c>
      <c r="M93" s="568">
        <v>5</v>
      </c>
      <c r="N93" s="557"/>
      <c r="O93" s="544" t="s">
        <v>313</v>
      </c>
    </row>
    <row r="94" spans="1:15" s="4" customFormat="1" ht="15.75" customHeight="1" x14ac:dyDescent="0.2">
      <c r="A94" s="704"/>
      <c r="B94" s="691"/>
      <c r="C94" s="591"/>
      <c r="D94" s="630"/>
      <c r="E94" s="600"/>
      <c r="F94" s="589"/>
      <c r="G94" s="233" t="s">
        <v>12</v>
      </c>
      <c r="H94" s="336">
        <v>7</v>
      </c>
      <c r="I94" s="325">
        <v>7</v>
      </c>
      <c r="J94" s="407">
        <v>3.4</v>
      </c>
      <c r="K94" s="624" t="s">
        <v>198</v>
      </c>
      <c r="L94" s="632">
        <v>20</v>
      </c>
      <c r="M94" s="729">
        <v>20</v>
      </c>
      <c r="N94" s="802"/>
      <c r="O94" s="799"/>
    </row>
    <row r="95" spans="1:15" s="4" customFormat="1" ht="14.25" customHeight="1" x14ac:dyDescent="0.2">
      <c r="A95" s="704"/>
      <c r="B95" s="691"/>
      <c r="C95" s="591"/>
      <c r="D95" s="631"/>
      <c r="E95" s="640"/>
      <c r="F95" s="584"/>
      <c r="G95" s="426" t="s">
        <v>15</v>
      </c>
      <c r="H95" s="322">
        <f>SUM(H93:H94)</f>
        <v>14.5</v>
      </c>
      <c r="I95" s="322">
        <f t="shared" ref="I95" si="23">SUM(I93:I94)</f>
        <v>14.5</v>
      </c>
      <c r="J95" s="427">
        <f>SUM(J93:J94)</f>
        <v>5.6999999999999993</v>
      </c>
      <c r="K95" s="625"/>
      <c r="L95" s="633"/>
      <c r="M95" s="730"/>
      <c r="N95" s="837"/>
      <c r="O95" s="800"/>
    </row>
    <row r="96" spans="1:15" s="4" customFormat="1" ht="15.75" customHeight="1" x14ac:dyDescent="0.2">
      <c r="A96" s="704"/>
      <c r="B96" s="691"/>
      <c r="C96" s="591"/>
      <c r="D96" s="630" t="s">
        <v>245</v>
      </c>
      <c r="E96" s="600"/>
      <c r="F96" s="589"/>
      <c r="G96" s="234" t="s">
        <v>12</v>
      </c>
      <c r="H96" s="323">
        <v>228.9</v>
      </c>
      <c r="I96" s="185">
        <v>228.9</v>
      </c>
      <c r="J96" s="408">
        <v>167.5</v>
      </c>
      <c r="K96" s="161" t="s">
        <v>211</v>
      </c>
      <c r="L96" s="484">
        <v>31</v>
      </c>
      <c r="M96" s="473">
        <v>39</v>
      </c>
      <c r="N96" s="270"/>
      <c r="O96" s="271"/>
    </row>
    <row r="97" spans="1:16" s="4" customFormat="1" ht="41.25" customHeight="1" x14ac:dyDescent="0.2">
      <c r="A97" s="704"/>
      <c r="B97" s="691"/>
      <c r="C97" s="591"/>
      <c r="D97" s="630"/>
      <c r="E97" s="600"/>
      <c r="F97" s="589"/>
      <c r="G97" s="234"/>
      <c r="H97" s="327"/>
      <c r="I97" s="185" t="s">
        <v>266</v>
      </c>
      <c r="J97" s="408"/>
      <c r="K97" s="163" t="s">
        <v>284</v>
      </c>
      <c r="L97" s="400">
        <v>11.292999999999999</v>
      </c>
      <c r="M97" s="218">
        <v>6.3280000000000003</v>
      </c>
      <c r="N97" s="270"/>
      <c r="O97" s="271"/>
      <c r="P97" s="303"/>
    </row>
    <row r="98" spans="1:16" s="4" customFormat="1" ht="28.5" customHeight="1" x14ac:dyDescent="0.2">
      <c r="A98" s="704"/>
      <c r="B98" s="691"/>
      <c r="C98" s="591"/>
      <c r="D98" s="630"/>
      <c r="E98" s="600"/>
      <c r="F98" s="589"/>
      <c r="G98" s="233"/>
      <c r="H98" s="317"/>
      <c r="I98" s="198"/>
      <c r="J98" s="409"/>
      <c r="K98" s="163" t="s">
        <v>212</v>
      </c>
      <c r="L98" s="400">
        <v>27</v>
      </c>
      <c r="M98" s="218">
        <v>27</v>
      </c>
      <c r="N98" s="270"/>
      <c r="O98" s="271"/>
    </row>
    <row r="99" spans="1:16" s="4" customFormat="1" ht="39" customHeight="1" x14ac:dyDescent="0.2">
      <c r="A99" s="704"/>
      <c r="B99" s="691"/>
      <c r="C99" s="591"/>
      <c r="D99" s="630"/>
      <c r="E99" s="600"/>
      <c r="F99" s="589"/>
      <c r="G99" s="425" t="s">
        <v>15</v>
      </c>
      <c r="H99" s="337">
        <f>SUM(H96:H98)</f>
        <v>228.9</v>
      </c>
      <c r="I99" s="337">
        <f>SUM(I96:I98)</f>
        <v>228.9</v>
      </c>
      <c r="J99" s="437">
        <f>SUM(J96:J98)</f>
        <v>167.5</v>
      </c>
      <c r="K99" s="162" t="s">
        <v>199</v>
      </c>
      <c r="L99" s="474">
        <v>6</v>
      </c>
      <c r="M99" s="472">
        <v>3</v>
      </c>
      <c r="N99" s="270"/>
      <c r="O99" s="415" t="s">
        <v>314</v>
      </c>
    </row>
    <row r="100" spans="1:16" s="4" customFormat="1" ht="28.5" customHeight="1" x14ac:dyDescent="0.2">
      <c r="A100" s="704"/>
      <c r="B100" s="691"/>
      <c r="C100" s="591"/>
      <c r="D100" s="629" t="s">
        <v>157</v>
      </c>
      <c r="E100" s="639"/>
      <c r="F100" s="583"/>
      <c r="G100" s="233" t="s">
        <v>12</v>
      </c>
      <c r="H100" s="313">
        <v>5.5</v>
      </c>
      <c r="I100" s="198">
        <v>5.5</v>
      </c>
      <c r="J100" s="409">
        <v>5.7</v>
      </c>
      <c r="K100" s="624" t="s">
        <v>285</v>
      </c>
      <c r="L100" s="632">
        <v>9</v>
      </c>
      <c r="M100" s="729">
        <v>7.2</v>
      </c>
      <c r="N100" s="802"/>
      <c r="O100" s="799"/>
      <c r="P100" s="173"/>
    </row>
    <row r="101" spans="1:16" s="4" customFormat="1" ht="14.25" customHeight="1" x14ac:dyDescent="0.2">
      <c r="A101" s="704"/>
      <c r="B101" s="691"/>
      <c r="C101" s="591"/>
      <c r="D101" s="631"/>
      <c r="E101" s="640"/>
      <c r="F101" s="584"/>
      <c r="G101" s="426" t="s">
        <v>15</v>
      </c>
      <c r="H101" s="329">
        <f>H100</f>
        <v>5.5</v>
      </c>
      <c r="I101" s="329">
        <f t="shared" ref="I101" si="24">I100</f>
        <v>5.5</v>
      </c>
      <c r="J101" s="427">
        <f>J100</f>
        <v>5.7</v>
      </c>
      <c r="K101" s="625"/>
      <c r="L101" s="633"/>
      <c r="M101" s="730"/>
      <c r="N101" s="837"/>
      <c r="O101" s="800"/>
    </row>
    <row r="102" spans="1:16" s="4" customFormat="1" ht="26.25" customHeight="1" x14ac:dyDescent="0.2">
      <c r="A102" s="704"/>
      <c r="B102" s="691"/>
      <c r="C102" s="591"/>
      <c r="D102" s="695" t="s">
        <v>145</v>
      </c>
      <c r="E102" s="600"/>
      <c r="F102" s="589"/>
      <c r="G102" s="236" t="s">
        <v>12</v>
      </c>
      <c r="H102" s="323">
        <v>0</v>
      </c>
      <c r="I102" s="197">
        <v>210.9</v>
      </c>
      <c r="J102" s="173">
        <v>210.9</v>
      </c>
      <c r="K102" s="166" t="s">
        <v>286</v>
      </c>
      <c r="L102" s="475">
        <v>100</v>
      </c>
      <c r="M102" s="494">
        <v>100</v>
      </c>
      <c r="N102" s="802"/>
      <c r="O102" s="799"/>
    </row>
    <row r="103" spans="1:16" s="4" customFormat="1" ht="15" customHeight="1" x14ac:dyDescent="0.2">
      <c r="A103" s="704"/>
      <c r="B103" s="691"/>
      <c r="C103" s="591"/>
      <c r="D103" s="695"/>
      <c r="E103" s="600"/>
      <c r="F103" s="589"/>
      <c r="G103" s="425" t="s">
        <v>15</v>
      </c>
      <c r="H103" s="324">
        <f>H102</f>
        <v>0</v>
      </c>
      <c r="I103" s="324">
        <f t="shared" ref="I103" si="25">I102</f>
        <v>210.9</v>
      </c>
      <c r="J103" s="437">
        <v>210.9</v>
      </c>
      <c r="K103" s="166"/>
      <c r="L103" s="475"/>
      <c r="M103" s="494"/>
      <c r="N103" s="837"/>
      <c r="O103" s="800"/>
    </row>
    <row r="104" spans="1:16" s="4" customFormat="1" ht="15.75" customHeight="1" x14ac:dyDescent="0.2">
      <c r="A104" s="704"/>
      <c r="B104" s="691"/>
      <c r="C104" s="722"/>
      <c r="D104" s="680" t="s">
        <v>156</v>
      </c>
      <c r="E104" s="639"/>
      <c r="F104" s="583"/>
      <c r="G104" s="240" t="s">
        <v>13</v>
      </c>
      <c r="H104" s="338">
        <v>470</v>
      </c>
      <c r="I104" s="217">
        <v>470</v>
      </c>
      <c r="J104" s="424">
        <v>455.8</v>
      </c>
      <c r="K104" s="162" t="s">
        <v>195</v>
      </c>
      <c r="L104" s="474">
        <v>5</v>
      </c>
      <c r="M104" s="472">
        <v>5</v>
      </c>
      <c r="N104" s="802"/>
      <c r="O104" s="799"/>
    </row>
    <row r="105" spans="1:16" s="4" customFormat="1" ht="14.25" customHeight="1" thickBot="1" x14ac:dyDescent="0.25">
      <c r="A105" s="705"/>
      <c r="B105" s="623"/>
      <c r="C105" s="604"/>
      <c r="D105" s="741"/>
      <c r="E105" s="602"/>
      <c r="F105" s="590"/>
      <c r="G105" s="430" t="s">
        <v>15</v>
      </c>
      <c r="H105" s="339">
        <f>H104</f>
        <v>470</v>
      </c>
      <c r="I105" s="339">
        <f t="shared" ref="I105" si="26">I104</f>
        <v>470</v>
      </c>
      <c r="J105" s="438">
        <f>J104</f>
        <v>455.8</v>
      </c>
      <c r="K105" s="167"/>
      <c r="L105" s="478"/>
      <c r="M105" s="502"/>
      <c r="N105" s="803"/>
      <c r="O105" s="644"/>
    </row>
    <row r="106" spans="1:16" s="73" customFormat="1" ht="59.25" customHeight="1" x14ac:dyDescent="0.2">
      <c r="A106" s="703" t="s">
        <v>8</v>
      </c>
      <c r="B106" s="622" t="s">
        <v>8</v>
      </c>
      <c r="C106" s="693" t="s">
        <v>36</v>
      </c>
      <c r="D106" s="742" t="s">
        <v>159</v>
      </c>
      <c r="E106" s="636"/>
      <c r="F106" s="689" t="s">
        <v>160</v>
      </c>
      <c r="G106" s="243" t="s">
        <v>12</v>
      </c>
      <c r="H106" s="340">
        <v>54</v>
      </c>
      <c r="I106" s="335">
        <v>54</v>
      </c>
      <c r="J106" s="358">
        <v>49.3</v>
      </c>
      <c r="K106" s="169" t="s">
        <v>186</v>
      </c>
      <c r="L106" s="514">
        <v>4</v>
      </c>
      <c r="M106" s="461">
        <v>4</v>
      </c>
      <c r="N106" s="838" t="s">
        <v>336</v>
      </c>
      <c r="O106" s="485" t="s">
        <v>266</v>
      </c>
    </row>
    <row r="107" spans="1:16" s="73" customFormat="1" ht="18" customHeight="1" thickBot="1" x14ac:dyDescent="0.25">
      <c r="A107" s="705"/>
      <c r="B107" s="623"/>
      <c r="C107" s="694"/>
      <c r="D107" s="743"/>
      <c r="E107" s="637"/>
      <c r="F107" s="690"/>
      <c r="G107" s="436" t="s">
        <v>15</v>
      </c>
      <c r="H107" s="339">
        <f>H106</f>
        <v>54</v>
      </c>
      <c r="I107" s="339">
        <f t="shared" ref="I107" si="27">I106</f>
        <v>54</v>
      </c>
      <c r="J107" s="342">
        <f>J106</f>
        <v>49.3</v>
      </c>
      <c r="K107" s="459"/>
      <c r="L107" s="492"/>
      <c r="M107" s="460"/>
      <c r="N107" s="839"/>
      <c r="O107" s="486"/>
    </row>
    <row r="108" spans="1:16" s="157" customFormat="1" ht="23.25" customHeight="1" x14ac:dyDescent="0.2">
      <c r="A108" s="703" t="s">
        <v>8</v>
      </c>
      <c r="B108" s="622" t="s">
        <v>8</v>
      </c>
      <c r="C108" s="603" t="s">
        <v>30</v>
      </c>
      <c r="D108" s="605" t="s">
        <v>162</v>
      </c>
      <c r="E108" s="601"/>
      <c r="F108" s="873" t="s">
        <v>160</v>
      </c>
      <c r="G108" s="232" t="s">
        <v>12</v>
      </c>
      <c r="H108" s="340">
        <v>15</v>
      </c>
      <c r="I108" s="341">
        <v>15</v>
      </c>
      <c r="J108" s="371">
        <v>15</v>
      </c>
      <c r="K108" s="169" t="s">
        <v>185</v>
      </c>
      <c r="L108" s="515">
        <v>12</v>
      </c>
      <c r="M108" s="261">
        <v>12</v>
      </c>
      <c r="N108" s="835"/>
      <c r="O108" s="836" t="s">
        <v>266</v>
      </c>
    </row>
    <row r="109" spans="1:16" s="157" customFormat="1" ht="19.5" customHeight="1" thickBot="1" x14ac:dyDescent="0.25">
      <c r="A109" s="705"/>
      <c r="B109" s="623"/>
      <c r="C109" s="604"/>
      <c r="D109" s="606"/>
      <c r="E109" s="602"/>
      <c r="F109" s="874"/>
      <c r="G109" s="442" t="s">
        <v>15</v>
      </c>
      <c r="H109" s="339">
        <f>H108</f>
        <v>15</v>
      </c>
      <c r="I109" s="342">
        <f t="shared" ref="I109" si="28">I108</f>
        <v>15</v>
      </c>
      <c r="J109" s="438">
        <f>J108</f>
        <v>15</v>
      </c>
      <c r="K109" s="166"/>
      <c r="L109" s="516"/>
      <c r="M109" s="517"/>
      <c r="N109" s="835"/>
      <c r="O109" s="836"/>
      <c r="P109" s="462"/>
    </row>
    <row r="110" spans="1:16" s="4" customFormat="1" ht="15.75" customHeight="1" thickBot="1" x14ac:dyDescent="0.25">
      <c r="A110" s="500" t="s">
        <v>8</v>
      </c>
      <c r="B110" s="501" t="s">
        <v>8</v>
      </c>
      <c r="C110" s="686" t="s">
        <v>16</v>
      </c>
      <c r="D110" s="687"/>
      <c r="E110" s="687"/>
      <c r="F110" s="687"/>
      <c r="G110" s="688"/>
      <c r="H110" s="273">
        <f>H15+H69+H75+H77+H79+H81+H83+H87+H107+H109</f>
        <v>27633.800000000003</v>
      </c>
      <c r="I110" s="273">
        <f>I15+I69+I75+I77+I79+I81+I83+I87+I107+I109</f>
        <v>27652.100000000006</v>
      </c>
      <c r="J110" s="273">
        <f>J15+J69+J75+J77+J79+J81+J83+J87+J107+J109</f>
        <v>26865.499999999996</v>
      </c>
      <c r="K110" s="626" t="s">
        <v>266</v>
      </c>
      <c r="L110" s="627"/>
      <c r="M110" s="627"/>
      <c r="N110" s="627"/>
      <c r="O110" s="628"/>
    </row>
    <row r="111" spans="1:16" s="4" customFormat="1" ht="15.75" customHeight="1" thickBot="1" x14ac:dyDescent="0.25">
      <c r="A111" s="499" t="s">
        <v>8</v>
      </c>
      <c r="B111" s="72" t="s">
        <v>9</v>
      </c>
      <c r="C111" s="733" t="s">
        <v>25</v>
      </c>
      <c r="D111" s="734"/>
      <c r="E111" s="734"/>
      <c r="F111" s="734"/>
      <c r="G111" s="734"/>
      <c r="H111" s="734"/>
      <c r="I111" s="734"/>
      <c r="J111" s="734"/>
      <c r="K111" s="734"/>
      <c r="L111" s="734"/>
      <c r="M111" s="734"/>
      <c r="N111" s="734"/>
      <c r="O111" s="735"/>
    </row>
    <row r="112" spans="1:16" s="4" customFormat="1" ht="15.75" customHeight="1" x14ac:dyDescent="0.2">
      <c r="A112" s="706" t="s">
        <v>8</v>
      </c>
      <c r="B112" s="723" t="s">
        <v>9</v>
      </c>
      <c r="C112" s="712" t="s">
        <v>8</v>
      </c>
      <c r="D112" s="875" t="s">
        <v>55</v>
      </c>
      <c r="E112" s="791" t="s">
        <v>27</v>
      </c>
      <c r="F112" s="689" t="s">
        <v>160</v>
      </c>
      <c r="G112" s="390" t="s">
        <v>238</v>
      </c>
      <c r="H112" s="448">
        <f>H114+H116+H122</f>
        <v>397.3</v>
      </c>
      <c r="I112" s="448">
        <f t="shared" ref="I112:J112" si="29">I114+I116+I122</f>
        <v>447.3</v>
      </c>
      <c r="J112" s="449">
        <f t="shared" si="29"/>
        <v>445.7</v>
      </c>
      <c r="K112" s="275"/>
      <c r="L112" s="518"/>
      <c r="M112" s="483"/>
      <c r="N112" s="736"/>
      <c r="O112" s="840"/>
    </row>
    <row r="113" spans="1:17" s="4" customFormat="1" ht="15.75" customHeight="1" thickBot="1" x14ac:dyDescent="0.25">
      <c r="A113" s="707"/>
      <c r="B113" s="725"/>
      <c r="C113" s="713"/>
      <c r="D113" s="875"/>
      <c r="E113" s="792"/>
      <c r="F113" s="753"/>
      <c r="G113" s="311" t="s">
        <v>15</v>
      </c>
      <c r="H113" s="387">
        <f>H112</f>
        <v>397.3</v>
      </c>
      <c r="I113" s="387">
        <f t="shared" ref="I113:J113" si="30">I112</f>
        <v>447.3</v>
      </c>
      <c r="J113" s="388">
        <f t="shared" si="30"/>
        <v>445.7</v>
      </c>
      <c r="K113" s="275"/>
      <c r="L113" s="519"/>
      <c r="M113" s="528"/>
      <c r="N113" s="737"/>
      <c r="O113" s="841"/>
    </row>
    <row r="114" spans="1:17" s="4" customFormat="1" ht="15.75" customHeight="1" x14ac:dyDescent="0.2">
      <c r="A114" s="731"/>
      <c r="B114" s="682"/>
      <c r="C114" s="749"/>
      <c r="D114" s="847" t="s">
        <v>188</v>
      </c>
      <c r="E114" s="792"/>
      <c r="F114" s="753"/>
      <c r="G114" s="236" t="s">
        <v>12</v>
      </c>
      <c r="H114" s="323">
        <v>257.8</v>
      </c>
      <c r="I114" s="185">
        <v>257.8</v>
      </c>
      <c r="J114" s="391">
        <v>256.89999999999998</v>
      </c>
      <c r="K114" s="171" t="s">
        <v>220</v>
      </c>
      <c r="L114" s="520">
        <v>350</v>
      </c>
      <c r="M114" s="451">
        <v>350</v>
      </c>
      <c r="N114" s="632"/>
      <c r="O114" s="767"/>
    </row>
    <row r="115" spans="1:17" s="4" customFormat="1" ht="15" customHeight="1" thickBot="1" x14ac:dyDescent="0.25">
      <c r="A115" s="732"/>
      <c r="B115" s="683"/>
      <c r="C115" s="750"/>
      <c r="D115" s="696"/>
      <c r="E115" s="793"/>
      <c r="F115" s="690"/>
      <c r="G115" s="356" t="s">
        <v>15</v>
      </c>
      <c r="H115" s="328">
        <f>H114</f>
        <v>257.8</v>
      </c>
      <c r="I115" s="328">
        <f t="shared" ref="I115" si="31">I114</f>
        <v>257.8</v>
      </c>
      <c r="J115" s="348">
        <f>J114</f>
        <v>256.89999999999998</v>
      </c>
      <c r="K115" s="170"/>
      <c r="L115" s="525"/>
      <c r="M115" s="477"/>
      <c r="N115" s="580"/>
      <c r="O115" s="768"/>
    </row>
    <row r="116" spans="1:17" s="4" customFormat="1" ht="15.75" customHeight="1" x14ac:dyDescent="0.2">
      <c r="A116" s="706"/>
      <c r="B116" s="723"/>
      <c r="C116" s="712"/>
      <c r="D116" s="714" t="s">
        <v>189</v>
      </c>
      <c r="E116" s="560"/>
      <c r="F116" s="561"/>
      <c r="G116" s="232" t="s">
        <v>12</v>
      </c>
      <c r="H116" s="330">
        <v>139.5</v>
      </c>
      <c r="I116" s="404">
        <v>178.5</v>
      </c>
      <c r="J116" s="158">
        <v>177.8</v>
      </c>
      <c r="K116" s="168" t="s">
        <v>264</v>
      </c>
      <c r="L116" s="529">
        <v>15</v>
      </c>
      <c r="M116" s="493">
        <v>20</v>
      </c>
      <c r="N116" s="569"/>
      <c r="O116" s="570"/>
    </row>
    <row r="117" spans="1:17" s="4" customFormat="1" ht="38.25" customHeight="1" x14ac:dyDescent="0.2">
      <c r="A117" s="748"/>
      <c r="B117" s="724"/>
      <c r="C117" s="751"/>
      <c r="D117" s="630"/>
      <c r="E117" s="562"/>
      <c r="F117" s="563"/>
      <c r="G117" s="236"/>
      <c r="H117" s="319"/>
      <c r="I117" s="195"/>
      <c r="J117" s="228"/>
      <c r="K117" s="166" t="s">
        <v>265</v>
      </c>
      <c r="L117" s="521">
        <v>1</v>
      </c>
      <c r="M117" s="263">
        <v>0</v>
      </c>
      <c r="N117" s="225"/>
      <c r="O117" s="416" t="s">
        <v>315</v>
      </c>
      <c r="P117" s="173"/>
    </row>
    <row r="118" spans="1:17" s="4" customFormat="1" ht="15.75" customHeight="1" x14ac:dyDescent="0.2">
      <c r="A118" s="748"/>
      <c r="B118" s="724"/>
      <c r="C118" s="751"/>
      <c r="D118" s="630"/>
      <c r="E118" s="562"/>
      <c r="F118" s="563"/>
      <c r="G118" s="236"/>
      <c r="H118" s="319"/>
      <c r="I118" s="195"/>
      <c r="J118" s="228"/>
      <c r="K118" s="166" t="s">
        <v>253</v>
      </c>
      <c r="L118" s="521">
        <v>1</v>
      </c>
      <c r="M118" s="263">
        <v>1</v>
      </c>
      <c r="N118" s="225"/>
      <c r="O118" s="226"/>
    </row>
    <row r="119" spans="1:17" s="4" customFormat="1" ht="15.75" customHeight="1" x14ac:dyDescent="0.2">
      <c r="A119" s="748"/>
      <c r="B119" s="724"/>
      <c r="C119" s="751"/>
      <c r="D119" s="630"/>
      <c r="E119" s="562"/>
      <c r="F119" s="563"/>
      <c r="G119" s="236"/>
      <c r="H119" s="319"/>
      <c r="I119" s="195"/>
      <c r="J119" s="228"/>
      <c r="K119" s="166" t="s">
        <v>254</v>
      </c>
      <c r="L119" s="521">
        <v>5</v>
      </c>
      <c r="M119" s="263">
        <v>5</v>
      </c>
      <c r="N119" s="225"/>
      <c r="O119" s="226" t="s">
        <v>266</v>
      </c>
      <c r="Q119" s="73"/>
    </row>
    <row r="120" spans="1:17" s="4" customFormat="1" ht="15.75" customHeight="1" x14ac:dyDescent="0.2">
      <c r="A120" s="748"/>
      <c r="B120" s="724"/>
      <c r="C120" s="751"/>
      <c r="D120" s="630"/>
      <c r="E120" s="562"/>
      <c r="F120" s="563"/>
      <c r="G120" s="236"/>
      <c r="H120" s="319"/>
      <c r="I120" s="195"/>
      <c r="J120" s="228"/>
      <c r="K120" s="166" t="s">
        <v>255</v>
      </c>
      <c r="L120" s="521">
        <v>4</v>
      </c>
      <c r="M120" s="263">
        <v>4</v>
      </c>
      <c r="N120" s="225"/>
      <c r="O120" s="226" t="s">
        <v>266</v>
      </c>
    </row>
    <row r="121" spans="1:17" s="4" customFormat="1" ht="15.75" customHeight="1" x14ac:dyDescent="0.2">
      <c r="A121" s="707"/>
      <c r="B121" s="725"/>
      <c r="C121" s="713"/>
      <c r="D121" s="630"/>
      <c r="E121" s="562"/>
      <c r="F121" s="563"/>
      <c r="G121" s="425" t="s">
        <v>15</v>
      </c>
      <c r="H121" s="337">
        <f>H116</f>
        <v>139.5</v>
      </c>
      <c r="I121" s="337">
        <f t="shared" ref="I121" si="32">I116</f>
        <v>178.5</v>
      </c>
      <c r="J121" s="437">
        <f>J116</f>
        <v>177.8</v>
      </c>
      <c r="K121" s="166" t="s">
        <v>256</v>
      </c>
      <c r="L121" s="522">
        <v>5</v>
      </c>
      <c r="M121" s="263">
        <v>5</v>
      </c>
      <c r="N121" s="193"/>
      <c r="O121" s="194"/>
    </row>
    <row r="122" spans="1:17" s="4" customFormat="1" ht="29.25" customHeight="1" x14ac:dyDescent="0.2">
      <c r="A122" s="731"/>
      <c r="B122" s="682"/>
      <c r="C122" s="684"/>
      <c r="D122" s="700" t="s">
        <v>258</v>
      </c>
      <c r="E122" s="562"/>
      <c r="F122" s="563"/>
      <c r="G122" s="240" t="s">
        <v>12</v>
      </c>
      <c r="H122" s="313">
        <v>0</v>
      </c>
      <c r="I122" s="314">
        <v>11</v>
      </c>
      <c r="J122" s="357">
        <v>11</v>
      </c>
      <c r="K122" s="162" t="s">
        <v>259</v>
      </c>
      <c r="L122" s="521">
        <v>4</v>
      </c>
      <c r="M122" s="476">
        <v>4</v>
      </c>
      <c r="N122" s="190"/>
      <c r="O122" s="191" t="s">
        <v>266</v>
      </c>
      <c r="P122" s="173"/>
    </row>
    <row r="123" spans="1:17" s="4" customFormat="1" ht="15.75" customHeight="1" thickBot="1" x14ac:dyDescent="0.25">
      <c r="A123" s="732"/>
      <c r="B123" s="683"/>
      <c r="C123" s="685"/>
      <c r="D123" s="702"/>
      <c r="E123" s="564"/>
      <c r="F123" s="565"/>
      <c r="G123" s="356" t="s">
        <v>15</v>
      </c>
      <c r="H123" s="332">
        <f>H122</f>
        <v>0</v>
      </c>
      <c r="I123" s="332">
        <f t="shared" ref="I123" si="33">I122</f>
        <v>11</v>
      </c>
      <c r="J123" s="348">
        <f>J122</f>
        <v>11</v>
      </c>
      <c r="K123" s="229" t="s">
        <v>260</v>
      </c>
      <c r="L123" s="523">
        <v>8</v>
      </c>
      <c r="M123" s="231">
        <v>8</v>
      </c>
      <c r="N123" s="204"/>
      <c r="O123" s="205"/>
    </row>
    <row r="124" spans="1:17" s="4" customFormat="1" ht="18" customHeight="1" x14ac:dyDescent="0.2">
      <c r="A124" s="703" t="s">
        <v>8</v>
      </c>
      <c r="B124" s="622" t="s">
        <v>9</v>
      </c>
      <c r="C124" s="715" t="s">
        <v>9</v>
      </c>
      <c r="D124" s="757" t="s">
        <v>23</v>
      </c>
      <c r="E124" s="595" t="s">
        <v>147</v>
      </c>
      <c r="F124" s="689" t="s">
        <v>160</v>
      </c>
      <c r="G124" s="276" t="s">
        <v>146</v>
      </c>
      <c r="H124" s="343">
        <v>179</v>
      </c>
      <c r="I124" s="344">
        <v>179</v>
      </c>
      <c r="J124" s="247">
        <v>144.30000000000001</v>
      </c>
      <c r="K124" s="159" t="s">
        <v>250</v>
      </c>
      <c r="L124" s="524">
        <v>6</v>
      </c>
      <c r="M124" s="230">
        <v>6</v>
      </c>
      <c r="N124" s="201"/>
      <c r="O124" s="202"/>
    </row>
    <row r="125" spans="1:17" s="4" customFormat="1" ht="18" customHeight="1" x14ac:dyDescent="0.2">
      <c r="A125" s="704"/>
      <c r="B125" s="691"/>
      <c r="C125" s="716"/>
      <c r="D125" s="758"/>
      <c r="E125" s="596"/>
      <c r="F125" s="753"/>
      <c r="G125" s="277" t="s">
        <v>14</v>
      </c>
      <c r="H125" s="345">
        <v>1014.4</v>
      </c>
      <c r="I125" s="264">
        <v>1014.4</v>
      </c>
      <c r="J125" s="266">
        <v>814.4</v>
      </c>
      <c r="K125" s="624" t="s">
        <v>251</v>
      </c>
      <c r="L125" s="845">
        <v>1</v>
      </c>
      <c r="M125" s="767">
        <v>1</v>
      </c>
      <c r="N125" s="632"/>
      <c r="O125" s="767"/>
    </row>
    <row r="126" spans="1:17" s="4" customFormat="1" ht="18" customHeight="1" thickBot="1" x14ac:dyDescent="0.25">
      <c r="A126" s="705"/>
      <c r="B126" s="623"/>
      <c r="C126" s="717"/>
      <c r="D126" s="759"/>
      <c r="E126" s="597"/>
      <c r="F126" s="690"/>
      <c r="G126" s="436" t="s">
        <v>15</v>
      </c>
      <c r="H126" s="332">
        <f>SUM(H124:H125)</f>
        <v>1193.4000000000001</v>
      </c>
      <c r="I126" s="332">
        <f t="shared" ref="I126" si="34">SUM(I124:I125)</f>
        <v>1193.4000000000001</v>
      </c>
      <c r="J126" s="332">
        <f>SUM(J124:J125)</f>
        <v>958.7</v>
      </c>
      <c r="K126" s="763"/>
      <c r="L126" s="846"/>
      <c r="M126" s="768"/>
      <c r="N126" s="580"/>
      <c r="O126" s="768"/>
    </row>
    <row r="127" spans="1:17" s="4" customFormat="1" ht="25.5" customHeight="1" x14ac:dyDescent="0.2">
      <c r="A127" s="703" t="s">
        <v>8</v>
      </c>
      <c r="B127" s="622" t="s">
        <v>9</v>
      </c>
      <c r="C127" s="592" t="s">
        <v>10</v>
      </c>
      <c r="D127" s="760" t="s">
        <v>24</v>
      </c>
      <c r="E127" s="744" t="s">
        <v>165</v>
      </c>
      <c r="F127" s="588" t="s">
        <v>160</v>
      </c>
      <c r="G127" s="232" t="s">
        <v>12</v>
      </c>
      <c r="H127" s="346">
        <v>231.3</v>
      </c>
      <c r="I127" s="347">
        <v>177.8</v>
      </c>
      <c r="J127" s="405">
        <v>162.5</v>
      </c>
      <c r="K127" s="159" t="s">
        <v>193</v>
      </c>
      <c r="L127" s="524">
        <v>2</v>
      </c>
      <c r="M127" s="230">
        <v>2</v>
      </c>
      <c r="N127" s="193"/>
      <c r="O127" s="194"/>
    </row>
    <row r="128" spans="1:17" s="4" customFormat="1" ht="25.5" customHeight="1" x14ac:dyDescent="0.2">
      <c r="A128" s="704"/>
      <c r="B128" s="691"/>
      <c r="C128" s="593"/>
      <c r="D128" s="761"/>
      <c r="E128" s="745"/>
      <c r="F128" s="589"/>
      <c r="G128" s="240" t="s">
        <v>14</v>
      </c>
      <c r="H128" s="316">
        <v>1720.5</v>
      </c>
      <c r="I128" s="187">
        <v>1417.3</v>
      </c>
      <c r="J128" s="410">
        <v>0</v>
      </c>
      <c r="K128" s="171" t="s">
        <v>194</v>
      </c>
      <c r="L128" s="520">
        <v>350</v>
      </c>
      <c r="M128" s="476">
        <v>0</v>
      </c>
      <c r="N128" s="632"/>
      <c r="O128" s="774" t="s">
        <v>338</v>
      </c>
    </row>
    <row r="129" spans="1:15" s="4" customFormat="1" ht="15.75" customHeight="1" thickBot="1" x14ac:dyDescent="0.25">
      <c r="A129" s="705"/>
      <c r="B129" s="623"/>
      <c r="C129" s="594"/>
      <c r="D129" s="762"/>
      <c r="E129" s="746"/>
      <c r="F129" s="590"/>
      <c r="G129" s="356" t="s">
        <v>15</v>
      </c>
      <c r="H129" s="348">
        <f>SUM(H127:H128)</f>
        <v>1951.8</v>
      </c>
      <c r="I129" s="348">
        <f t="shared" ref="I129" si="35">SUM(I127:I128)</f>
        <v>1595.1</v>
      </c>
      <c r="J129" s="348">
        <f>SUM(J127:J128)</f>
        <v>162.5</v>
      </c>
      <c r="K129" s="170"/>
      <c r="L129" s="525"/>
      <c r="M129" s="477"/>
      <c r="N129" s="773"/>
      <c r="O129" s="775"/>
    </row>
    <row r="130" spans="1:15" s="4" customFormat="1" ht="36.75" customHeight="1" x14ac:dyDescent="0.2">
      <c r="A130" s="703" t="s">
        <v>8</v>
      </c>
      <c r="B130" s="622" t="s">
        <v>9</v>
      </c>
      <c r="C130" s="715" t="s">
        <v>11</v>
      </c>
      <c r="D130" s="709" t="s">
        <v>26</v>
      </c>
      <c r="E130" s="595" t="s">
        <v>148</v>
      </c>
      <c r="F130" s="689" t="s">
        <v>160</v>
      </c>
      <c r="G130" s="278" t="s">
        <v>12</v>
      </c>
      <c r="H130" s="349">
        <v>165.3</v>
      </c>
      <c r="I130" s="347">
        <v>140.30000000000001</v>
      </c>
      <c r="J130" s="304">
        <v>133</v>
      </c>
      <c r="K130" s="158" t="s">
        <v>252</v>
      </c>
      <c r="L130" s="526">
        <v>150</v>
      </c>
      <c r="M130" s="452">
        <v>0</v>
      </c>
      <c r="N130" s="201"/>
      <c r="O130" s="453" t="s">
        <v>328</v>
      </c>
    </row>
    <row r="131" spans="1:15" s="4" customFormat="1" ht="16.5" customHeight="1" x14ac:dyDescent="0.2">
      <c r="A131" s="704"/>
      <c r="B131" s="691"/>
      <c r="C131" s="716"/>
      <c r="D131" s="710"/>
      <c r="E131" s="596"/>
      <c r="F131" s="753"/>
      <c r="G131" s="279" t="s">
        <v>14</v>
      </c>
      <c r="H131" s="350">
        <v>936.5</v>
      </c>
      <c r="I131" s="265">
        <v>936.5</v>
      </c>
      <c r="J131" s="267">
        <v>236.88</v>
      </c>
      <c r="K131" s="171" t="s">
        <v>194</v>
      </c>
      <c r="L131" s="527">
        <v>150</v>
      </c>
      <c r="M131" s="451">
        <v>149</v>
      </c>
      <c r="N131" s="632"/>
      <c r="O131" s="767"/>
    </row>
    <row r="132" spans="1:15" s="4" customFormat="1" ht="15.75" customHeight="1" thickBot="1" x14ac:dyDescent="0.25">
      <c r="A132" s="705"/>
      <c r="B132" s="623"/>
      <c r="C132" s="717"/>
      <c r="D132" s="711"/>
      <c r="E132" s="597"/>
      <c r="F132" s="690"/>
      <c r="G132" s="443" t="s">
        <v>15</v>
      </c>
      <c r="H132" s="348">
        <f>SUM(H130:H131)</f>
        <v>1101.8</v>
      </c>
      <c r="I132" s="348">
        <f t="shared" ref="I132" si="36">SUM(I130:I131)</f>
        <v>1076.8</v>
      </c>
      <c r="J132" s="348">
        <f>SUM(J130:J131)</f>
        <v>369.88</v>
      </c>
      <c r="K132" s="173"/>
      <c r="L132" s="525"/>
      <c r="M132" s="477"/>
      <c r="N132" s="580"/>
      <c r="O132" s="768"/>
    </row>
    <row r="133" spans="1:15" s="4" customFormat="1" ht="15.75" customHeight="1" thickBot="1" x14ac:dyDescent="0.25">
      <c r="A133" s="500" t="s">
        <v>8</v>
      </c>
      <c r="B133" s="501" t="s">
        <v>9</v>
      </c>
      <c r="C133" s="754" t="s">
        <v>16</v>
      </c>
      <c r="D133" s="755"/>
      <c r="E133" s="755"/>
      <c r="F133" s="755"/>
      <c r="G133" s="756"/>
      <c r="H133" s="212">
        <f>H132+H129+H126+H113</f>
        <v>4644.3</v>
      </c>
      <c r="I133" s="212">
        <f t="shared" ref="I133:J133" si="37">I132+I129+I126+I113</f>
        <v>4312.5999999999995</v>
      </c>
      <c r="J133" s="212">
        <f t="shared" si="37"/>
        <v>1936.78</v>
      </c>
      <c r="K133" s="769"/>
      <c r="L133" s="770"/>
      <c r="M133" s="770"/>
      <c r="N133" s="770"/>
      <c r="O133" s="771"/>
    </row>
    <row r="134" spans="1:15" s="4" customFormat="1" ht="15.75" customHeight="1" thickBot="1" x14ac:dyDescent="0.25">
      <c r="A134" s="499" t="s">
        <v>8</v>
      </c>
      <c r="B134" s="72" t="s">
        <v>10</v>
      </c>
      <c r="C134" s="733" t="s">
        <v>54</v>
      </c>
      <c r="D134" s="734"/>
      <c r="E134" s="734"/>
      <c r="F134" s="734"/>
      <c r="G134" s="734"/>
      <c r="H134" s="734"/>
      <c r="I134" s="734"/>
      <c r="J134" s="734"/>
      <c r="K134" s="734"/>
      <c r="L134" s="734"/>
      <c r="M134" s="734"/>
      <c r="N134" s="734"/>
      <c r="O134" s="735"/>
    </row>
    <row r="135" spans="1:15" s="73" customFormat="1" ht="26.25" customHeight="1" x14ac:dyDescent="0.2">
      <c r="A135" s="703" t="s">
        <v>8</v>
      </c>
      <c r="B135" s="622" t="s">
        <v>10</v>
      </c>
      <c r="C135" s="593" t="s">
        <v>8</v>
      </c>
      <c r="D135" s="598" t="s">
        <v>246</v>
      </c>
      <c r="E135" s="600"/>
      <c r="F135" s="588" t="s">
        <v>160</v>
      </c>
      <c r="G135" s="234" t="s">
        <v>12</v>
      </c>
      <c r="H135" s="351">
        <v>155.69999999999999</v>
      </c>
      <c r="I135" s="352">
        <v>105.7</v>
      </c>
      <c r="J135" s="309">
        <v>104</v>
      </c>
      <c r="K135" s="274" t="s">
        <v>192</v>
      </c>
      <c r="L135" s="529"/>
      <c r="M135" s="493">
        <v>265</v>
      </c>
      <c r="N135" s="776" t="s">
        <v>323</v>
      </c>
      <c r="O135" s="779" t="s">
        <v>322</v>
      </c>
    </row>
    <row r="136" spans="1:15" s="73" customFormat="1" ht="26.25" customHeight="1" x14ac:dyDescent="0.2">
      <c r="A136" s="704"/>
      <c r="B136" s="691"/>
      <c r="C136" s="593"/>
      <c r="D136" s="598"/>
      <c r="E136" s="600"/>
      <c r="F136" s="589"/>
      <c r="G136" s="236" t="s">
        <v>14</v>
      </c>
      <c r="H136" s="353">
        <v>375</v>
      </c>
      <c r="I136" s="354">
        <v>375</v>
      </c>
      <c r="J136" s="414">
        <v>971</v>
      </c>
      <c r="K136" s="173"/>
      <c r="L136" s="521"/>
      <c r="M136" s="263"/>
      <c r="N136" s="777"/>
      <c r="O136" s="780"/>
    </row>
    <row r="137" spans="1:15" s="73" customFormat="1" ht="23.25" customHeight="1" thickBot="1" x14ac:dyDescent="0.25">
      <c r="A137" s="705"/>
      <c r="B137" s="623"/>
      <c r="C137" s="594"/>
      <c r="D137" s="599"/>
      <c r="E137" s="602"/>
      <c r="F137" s="590"/>
      <c r="G137" s="442" t="s">
        <v>15</v>
      </c>
      <c r="H137" s="355">
        <f>SUM(H135:H136)</f>
        <v>530.70000000000005</v>
      </c>
      <c r="I137" s="355">
        <f t="shared" ref="I137" si="38">SUM(I135:I136)</f>
        <v>480.7</v>
      </c>
      <c r="J137" s="355">
        <f>SUM(J135:J136)</f>
        <v>1075</v>
      </c>
      <c r="K137" s="172"/>
      <c r="L137" s="525"/>
      <c r="M137" s="477"/>
      <c r="N137" s="778"/>
      <c r="O137" s="781"/>
    </row>
    <row r="138" spans="1:15" s="4" customFormat="1" ht="24" customHeight="1" x14ac:dyDescent="0.2">
      <c r="A138" s="703" t="s">
        <v>8</v>
      </c>
      <c r="B138" s="622" t="s">
        <v>10</v>
      </c>
      <c r="C138" s="592" t="s">
        <v>9</v>
      </c>
      <c r="D138" s="760" t="s">
        <v>164</v>
      </c>
      <c r="E138" s="634" t="s">
        <v>149</v>
      </c>
      <c r="F138" s="588" t="s">
        <v>160</v>
      </c>
      <c r="G138" s="234" t="s">
        <v>12</v>
      </c>
      <c r="H138" s="323">
        <v>55.4</v>
      </c>
      <c r="I138" s="185">
        <v>55.4</v>
      </c>
      <c r="J138" s="182">
        <v>12.4</v>
      </c>
      <c r="K138" s="159" t="s">
        <v>191</v>
      </c>
      <c r="L138" s="524">
        <v>1</v>
      </c>
      <c r="M138" s="230">
        <v>1</v>
      </c>
      <c r="N138" s="201"/>
      <c r="O138" s="202" t="s">
        <v>266</v>
      </c>
    </row>
    <row r="139" spans="1:15" s="4" customFormat="1" ht="38.25" customHeight="1" x14ac:dyDescent="0.2">
      <c r="A139" s="704"/>
      <c r="B139" s="691"/>
      <c r="C139" s="593"/>
      <c r="D139" s="761"/>
      <c r="E139" s="772"/>
      <c r="F139" s="589"/>
      <c r="G139" s="233" t="s">
        <v>14</v>
      </c>
      <c r="H139" s="315">
        <v>313.7</v>
      </c>
      <c r="I139" s="188">
        <v>313.7</v>
      </c>
      <c r="J139" s="181">
        <v>70.400000000000006</v>
      </c>
      <c r="K139" s="163" t="s">
        <v>218</v>
      </c>
      <c r="L139" s="530">
        <v>1</v>
      </c>
      <c r="M139" s="227">
        <v>0</v>
      </c>
      <c r="N139" s="420" t="s">
        <v>317</v>
      </c>
      <c r="O139" s="774" t="s">
        <v>316</v>
      </c>
    </row>
    <row r="140" spans="1:15" s="4" customFormat="1" ht="14.25" customHeight="1" thickBot="1" x14ac:dyDescent="0.25">
      <c r="A140" s="705"/>
      <c r="B140" s="623"/>
      <c r="C140" s="594"/>
      <c r="D140" s="762"/>
      <c r="E140" s="635"/>
      <c r="F140" s="590"/>
      <c r="G140" s="356" t="s">
        <v>15</v>
      </c>
      <c r="H140" s="332">
        <f>SUM(H138:H139)</f>
        <v>369.09999999999997</v>
      </c>
      <c r="I140" s="332">
        <f t="shared" ref="I140" si="39">SUM(I138:I139)</f>
        <v>369.09999999999997</v>
      </c>
      <c r="J140" s="332">
        <f>SUM(J138:J139)</f>
        <v>82.800000000000011</v>
      </c>
      <c r="K140" s="171" t="s">
        <v>219</v>
      </c>
      <c r="L140" s="523">
        <v>2</v>
      </c>
      <c r="M140" s="231">
        <v>1</v>
      </c>
      <c r="N140" s="192"/>
      <c r="O140" s="775"/>
    </row>
    <row r="141" spans="1:15" s="4" customFormat="1" ht="15.75" customHeight="1" thickBot="1" x14ac:dyDescent="0.25">
      <c r="A141" s="70" t="s">
        <v>8</v>
      </c>
      <c r="B141" s="71" t="s">
        <v>10</v>
      </c>
      <c r="C141" s="764" t="s">
        <v>16</v>
      </c>
      <c r="D141" s="765"/>
      <c r="E141" s="765"/>
      <c r="F141" s="765"/>
      <c r="G141" s="766"/>
      <c r="H141" s="213">
        <f>H140+H137</f>
        <v>899.8</v>
      </c>
      <c r="I141" s="359">
        <f t="shared" ref="I141:J141" si="40">I140+I137</f>
        <v>849.8</v>
      </c>
      <c r="J141" s="213">
        <f t="shared" si="40"/>
        <v>1157.8</v>
      </c>
      <c r="K141" s="626" t="s">
        <v>266</v>
      </c>
      <c r="L141" s="627"/>
      <c r="M141" s="627"/>
      <c r="N141" s="627"/>
      <c r="O141" s="628"/>
    </row>
    <row r="142" spans="1:15" s="73" customFormat="1" ht="15.75" customHeight="1" thickBot="1" x14ac:dyDescent="0.25">
      <c r="A142" s="70" t="s">
        <v>8</v>
      </c>
      <c r="B142" s="852" t="s">
        <v>18</v>
      </c>
      <c r="C142" s="853"/>
      <c r="D142" s="853"/>
      <c r="E142" s="853"/>
      <c r="F142" s="853"/>
      <c r="G142" s="854"/>
      <c r="H142" s="214">
        <f>H141+H133+H110</f>
        <v>33177.9</v>
      </c>
      <c r="I142" s="214">
        <f t="shared" ref="I142" si="41">I141+I133+I110</f>
        <v>32814.500000000007</v>
      </c>
      <c r="J142" s="214">
        <f>J141+J133+J110</f>
        <v>29960.079999999994</v>
      </c>
      <c r="K142" s="738" t="s">
        <v>266</v>
      </c>
      <c r="L142" s="739"/>
      <c r="M142" s="739"/>
      <c r="N142" s="739"/>
      <c r="O142" s="740"/>
    </row>
    <row r="143" spans="1:15" s="73" customFormat="1" ht="15.75" customHeight="1" thickBot="1" x14ac:dyDescent="0.25">
      <c r="A143" s="79" t="s">
        <v>10</v>
      </c>
      <c r="B143" s="585" t="s">
        <v>17</v>
      </c>
      <c r="C143" s="586"/>
      <c r="D143" s="586"/>
      <c r="E143" s="586"/>
      <c r="F143" s="586"/>
      <c r="G143" s="587"/>
      <c r="H143" s="215">
        <f>H142</f>
        <v>33177.9</v>
      </c>
      <c r="I143" s="215">
        <f t="shared" ref="I143" si="42">I142</f>
        <v>32814.500000000007</v>
      </c>
      <c r="J143" s="215">
        <f>J142</f>
        <v>29960.079999999994</v>
      </c>
      <c r="K143" s="842"/>
      <c r="L143" s="843"/>
      <c r="M143" s="843"/>
      <c r="N143" s="843"/>
      <c r="O143" s="844"/>
    </row>
    <row r="144" spans="1:15" s="73" customFormat="1" ht="14.25" customHeight="1" x14ac:dyDescent="0.2">
      <c r="A144" s="578" t="s">
        <v>290</v>
      </c>
      <c r="B144" s="578"/>
      <c r="C144" s="578"/>
      <c r="D144" s="578"/>
      <c r="E144" s="578"/>
      <c r="F144" s="578"/>
      <c r="G144" s="578"/>
      <c r="H144" s="578"/>
      <c r="I144" s="578"/>
      <c r="J144" s="578"/>
      <c r="L144" s="165"/>
      <c r="M144" s="165"/>
    </row>
    <row r="145" spans="1:13" s="73" customFormat="1" ht="14.25" customHeight="1" x14ac:dyDescent="0.2">
      <c r="A145" s="747" t="s">
        <v>291</v>
      </c>
      <c r="B145" s="747"/>
      <c r="C145" s="747"/>
      <c r="D145" s="747"/>
      <c r="E145" s="747"/>
      <c r="F145" s="747"/>
      <c r="G145" s="747"/>
      <c r="H145" s="747"/>
      <c r="I145" s="747"/>
      <c r="J145" s="747"/>
      <c r="L145" s="165"/>
      <c r="M145" s="165"/>
    </row>
    <row r="146" spans="1:13" ht="14.25" customHeight="1" thickBot="1" x14ac:dyDescent="0.25">
      <c r="A146" s="864" t="s">
        <v>236</v>
      </c>
      <c r="B146" s="864"/>
      <c r="C146" s="864"/>
      <c r="D146" s="864"/>
      <c r="E146" s="864"/>
      <c r="F146" s="864"/>
      <c r="G146" s="864"/>
      <c r="H146" s="864"/>
      <c r="I146" s="864"/>
      <c r="J146" s="864"/>
      <c r="K146" s="298"/>
      <c r="L146" s="298"/>
      <c r="M146" s="298"/>
    </row>
    <row r="147" spans="1:13" ht="57.75" customHeight="1" x14ac:dyDescent="0.2">
      <c r="A147" s="865" t="s">
        <v>226</v>
      </c>
      <c r="B147" s="866"/>
      <c r="C147" s="866"/>
      <c r="D147" s="866"/>
      <c r="E147" s="866"/>
      <c r="F147" s="866"/>
      <c r="G147" s="867"/>
      <c r="H147" s="288" t="s">
        <v>287</v>
      </c>
      <c r="I147" s="289" t="s">
        <v>288</v>
      </c>
      <c r="J147" s="290" t="s">
        <v>289</v>
      </c>
      <c r="K147" s="282" t="s">
        <v>266</v>
      </c>
      <c r="L147" s="848"/>
      <c r="M147" s="848"/>
    </row>
    <row r="148" spans="1:13" ht="14.25" customHeight="1" x14ac:dyDescent="0.2">
      <c r="A148" s="861" t="s">
        <v>227</v>
      </c>
      <c r="B148" s="862"/>
      <c r="C148" s="862"/>
      <c r="D148" s="862"/>
      <c r="E148" s="862"/>
      <c r="F148" s="862"/>
      <c r="G148" s="863"/>
      <c r="H148" s="292">
        <f ca="1">SUM(H149:H152)</f>
        <v>28538.800000000003</v>
      </c>
      <c r="I148" s="291">
        <f>SUM(I149:I152)</f>
        <v>28488.600000000006</v>
      </c>
      <c r="J148" s="293">
        <f>SUM(J149:J152)</f>
        <v>27633.200000000001</v>
      </c>
      <c r="K148" s="283"/>
      <c r="L148" s="794"/>
      <c r="M148" s="794"/>
    </row>
    <row r="149" spans="1:13" ht="14.25" customHeight="1" x14ac:dyDescent="0.2">
      <c r="A149" s="782" t="s">
        <v>228</v>
      </c>
      <c r="B149" s="783"/>
      <c r="C149" s="783"/>
      <c r="D149" s="783"/>
      <c r="E149" s="783"/>
      <c r="F149" s="783"/>
      <c r="G149" s="784"/>
      <c r="H149" s="300">
        <f>SUMIF(G12:G139,G16,H12:H139)</f>
        <v>24412.400000000001</v>
      </c>
      <c r="I149" s="280">
        <f>SUMIF(G12:G139,"SB",I12:I139)</f>
        <v>24312.200000000004</v>
      </c>
      <c r="J149" s="295">
        <f>SUMIF(G12:G139,G16,J12:J139)</f>
        <v>23616.900000000005</v>
      </c>
      <c r="K149" s="284"/>
      <c r="L149" s="752"/>
      <c r="M149" s="752"/>
    </row>
    <row r="150" spans="1:13" ht="14.25" customHeight="1" x14ac:dyDescent="0.2">
      <c r="A150" s="782" t="s">
        <v>229</v>
      </c>
      <c r="B150" s="783"/>
      <c r="C150" s="783"/>
      <c r="D150" s="783"/>
      <c r="E150" s="783"/>
      <c r="F150" s="783"/>
      <c r="G150" s="784"/>
      <c r="H150" s="294">
        <f ca="1">SUMIF(G12:H139,G17,H12:H140)</f>
        <v>3608.3999999999996</v>
      </c>
      <c r="I150" s="280">
        <f>SUMIF(G12:G139,G72,I12:I139)</f>
        <v>3658.3999999999996</v>
      </c>
      <c r="J150" s="295">
        <f>SUMIF(G12:G139,G70,J12:J139)</f>
        <v>3521.0999999999995</v>
      </c>
      <c r="K150" s="284"/>
      <c r="L150" s="752"/>
      <c r="M150" s="752"/>
    </row>
    <row r="151" spans="1:13" ht="14.25" customHeight="1" x14ac:dyDescent="0.2">
      <c r="A151" s="782" t="s">
        <v>230</v>
      </c>
      <c r="B151" s="783"/>
      <c r="C151" s="783"/>
      <c r="D151" s="783"/>
      <c r="E151" s="783"/>
      <c r="F151" s="783"/>
      <c r="G151" s="784"/>
      <c r="H151" s="294">
        <f>SUMIF(G12:G139,G21,H12:H139)</f>
        <v>40.5</v>
      </c>
      <c r="I151" s="280">
        <f>SUMIF(G12:G139,G21,I12:I139)</f>
        <v>40.5</v>
      </c>
      <c r="J151" s="295">
        <f>SUMIF(G12:G139,G21,J12:J140)</f>
        <v>37.1</v>
      </c>
      <c r="K151" s="284"/>
      <c r="L151" s="752"/>
      <c r="M151" s="752"/>
    </row>
    <row r="152" spans="1:13" ht="14.25" customHeight="1" x14ac:dyDescent="0.2">
      <c r="A152" s="858" t="s">
        <v>237</v>
      </c>
      <c r="B152" s="859"/>
      <c r="C152" s="859"/>
      <c r="D152" s="859"/>
      <c r="E152" s="859"/>
      <c r="F152" s="859"/>
      <c r="G152" s="860"/>
      <c r="H152" s="296">
        <f>SUMIF(G12:G139,"PF",H12:H139)</f>
        <v>477.5</v>
      </c>
      <c r="I152" s="299">
        <f>SUMIF(G12:G139,"PF",I12:I139)</f>
        <v>477.5</v>
      </c>
      <c r="J152" s="295">
        <f>SUMIF(G12:G139,"PF",J12:J140)</f>
        <v>458.1</v>
      </c>
      <c r="K152" s="284"/>
      <c r="L152" s="752"/>
      <c r="M152" s="752"/>
    </row>
    <row r="153" spans="1:13" ht="14.25" customHeight="1" x14ac:dyDescent="0.2">
      <c r="A153" s="861" t="s">
        <v>231</v>
      </c>
      <c r="B153" s="862"/>
      <c r="C153" s="862"/>
      <c r="D153" s="862"/>
      <c r="E153" s="862"/>
      <c r="F153" s="862"/>
      <c r="G153" s="863"/>
      <c r="H153" s="292">
        <f>SUM(H154:H156)</f>
        <v>4639.1000000000004</v>
      </c>
      <c r="I153" s="291">
        <f>SUM(I154:I156)</f>
        <v>4325.8999999999996</v>
      </c>
      <c r="J153" s="293">
        <f>SUM(J154:J156)</f>
        <v>2326.88</v>
      </c>
      <c r="K153" s="283"/>
      <c r="L153" s="794"/>
      <c r="M153" s="794"/>
    </row>
    <row r="154" spans="1:13" ht="14.25" customHeight="1" x14ac:dyDescent="0.2">
      <c r="A154" s="868" t="s">
        <v>232</v>
      </c>
      <c r="B154" s="869"/>
      <c r="C154" s="869"/>
      <c r="D154" s="869"/>
      <c r="E154" s="869"/>
      <c r="F154" s="869"/>
      <c r="G154" s="870"/>
      <c r="H154" s="297">
        <f>SUMIF(G12:G139,"ES",H12:H139)</f>
        <v>4360.1000000000004</v>
      </c>
      <c r="I154" s="281">
        <f>SUMIF(G12:G139,"ES",I12:I139)</f>
        <v>4056.8999999999996</v>
      </c>
      <c r="J154" s="295">
        <f>SUMIF(G12:G139,"ES",J12:J139)</f>
        <v>2092.6799999999998</v>
      </c>
      <c r="K154" s="284"/>
      <c r="L154" s="752"/>
      <c r="M154" s="752"/>
    </row>
    <row r="155" spans="1:13" ht="14.25" customHeight="1" x14ac:dyDescent="0.2">
      <c r="A155" s="782" t="s">
        <v>233</v>
      </c>
      <c r="B155" s="783"/>
      <c r="C155" s="783"/>
      <c r="D155" s="783"/>
      <c r="E155" s="783"/>
      <c r="F155" s="783"/>
      <c r="G155" s="784"/>
      <c r="H155" s="294">
        <f>SUMIF(G12:G139,G124,H12:H139)</f>
        <v>179</v>
      </c>
      <c r="I155" s="280">
        <f>SUMIF(G12:G139,"LRVB",I12:I139)</f>
        <v>179</v>
      </c>
      <c r="J155" s="295">
        <f>SUMIF(G12:G139,"LRVB",J12:J139)</f>
        <v>144.30000000000001</v>
      </c>
      <c r="K155" s="284"/>
      <c r="L155" s="752"/>
      <c r="M155" s="752"/>
    </row>
    <row r="156" spans="1:13" ht="14.25" customHeight="1" x14ac:dyDescent="0.2">
      <c r="A156" s="782" t="s">
        <v>234</v>
      </c>
      <c r="B156" s="783"/>
      <c r="C156" s="783"/>
      <c r="D156" s="783"/>
      <c r="E156" s="783"/>
      <c r="F156" s="783"/>
      <c r="G156" s="784"/>
      <c r="H156" s="294">
        <f>SUMIF(G12:G139,"KPP",H12:H140)</f>
        <v>100</v>
      </c>
      <c r="I156" s="280">
        <f>SUMIF(G12:G139,"KPP",I12:I139)</f>
        <v>90</v>
      </c>
      <c r="J156" s="295">
        <f>SUMIF(G12:G139,"KPP",J12:J139)</f>
        <v>89.9</v>
      </c>
      <c r="K156" s="284"/>
      <c r="L156" s="752"/>
      <c r="M156" s="752"/>
    </row>
    <row r="157" spans="1:13" ht="14.25" customHeight="1" thickBot="1" x14ac:dyDescent="0.25">
      <c r="A157" s="855" t="s">
        <v>235</v>
      </c>
      <c r="B157" s="856"/>
      <c r="C157" s="856"/>
      <c r="D157" s="856"/>
      <c r="E157" s="856"/>
      <c r="F157" s="856"/>
      <c r="G157" s="857"/>
      <c r="H157" s="332">
        <f ca="1">H148+H153</f>
        <v>33177.9</v>
      </c>
      <c r="I157" s="356">
        <f>I153+I148</f>
        <v>32814.500000000007</v>
      </c>
      <c r="J157" s="450">
        <f>J153+J148</f>
        <v>29960.080000000002</v>
      </c>
      <c r="K157" s="283"/>
      <c r="L157" s="794"/>
      <c r="M157" s="794"/>
    </row>
    <row r="158" spans="1:13" x14ac:dyDescent="0.2">
      <c r="K158" s="285"/>
      <c r="L158" s="286"/>
      <c r="M158" s="286"/>
    </row>
    <row r="159" spans="1:13" x14ac:dyDescent="0.2">
      <c r="K159" s="285"/>
      <c r="L159" s="286"/>
      <c r="M159" s="286"/>
    </row>
  </sheetData>
  <mergeCells count="368">
    <mergeCell ref="B6:J6"/>
    <mergeCell ref="A155:G155"/>
    <mergeCell ref="A156:G156"/>
    <mergeCell ref="B142:G142"/>
    <mergeCell ref="A157:G157"/>
    <mergeCell ref="A151:G151"/>
    <mergeCell ref="A152:G152"/>
    <mergeCell ref="A153:G153"/>
    <mergeCell ref="A146:J146"/>
    <mergeCell ref="D138:D140"/>
    <mergeCell ref="A147:G147"/>
    <mergeCell ref="A148:G148"/>
    <mergeCell ref="A154:G154"/>
    <mergeCell ref="E78:E79"/>
    <mergeCell ref="F84:F87"/>
    <mergeCell ref="F102:F103"/>
    <mergeCell ref="F108:F109"/>
    <mergeCell ref="D102:D103"/>
    <mergeCell ref="F80:F81"/>
    <mergeCell ref="D112:D113"/>
    <mergeCell ref="L150:M150"/>
    <mergeCell ref="O139:O140"/>
    <mergeCell ref="F112:F115"/>
    <mergeCell ref="K143:O143"/>
    <mergeCell ref="L125:L126"/>
    <mergeCell ref="D114:D115"/>
    <mergeCell ref="L157:M157"/>
    <mergeCell ref="L147:M147"/>
    <mergeCell ref="L148:M148"/>
    <mergeCell ref="L149:M149"/>
    <mergeCell ref="N104:N105"/>
    <mergeCell ref="O104:O105"/>
    <mergeCell ref="N108:N109"/>
    <mergeCell ref="O108:O109"/>
    <mergeCell ref="N94:N95"/>
    <mergeCell ref="O94:O95"/>
    <mergeCell ref="N100:N101"/>
    <mergeCell ref="O100:O101"/>
    <mergeCell ref="N102:N103"/>
    <mergeCell ref="O102:O103"/>
    <mergeCell ref="N106:N107"/>
    <mergeCell ref="N91:N92"/>
    <mergeCell ref="O91:O92"/>
    <mergeCell ref="K91:K92"/>
    <mergeCell ref="N80:N81"/>
    <mergeCell ref="O80:O81"/>
    <mergeCell ref="N82:N83"/>
    <mergeCell ref="O82:O83"/>
    <mergeCell ref="N84:N87"/>
    <mergeCell ref="O84:O87"/>
    <mergeCell ref="M82:M83"/>
    <mergeCell ref="K82:K83"/>
    <mergeCell ref="L91:L92"/>
    <mergeCell ref="N76:N77"/>
    <mergeCell ref="O76:O77"/>
    <mergeCell ref="N78:N79"/>
    <mergeCell ref="O78:O79"/>
    <mergeCell ref="N61:N62"/>
    <mergeCell ref="E38:E39"/>
    <mergeCell ref="N42:N43"/>
    <mergeCell ref="F74:F75"/>
    <mergeCell ref="F76:F77"/>
    <mergeCell ref="F78:F79"/>
    <mergeCell ref="E76:E77"/>
    <mergeCell ref="N68:N69"/>
    <mergeCell ref="O68:O69"/>
    <mergeCell ref="N70:N71"/>
    <mergeCell ref="O70:O71"/>
    <mergeCell ref="N72:N73"/>
    <mergeCell ref="O72:O73"/>
    <mergeCell ref="K72:K73"/>
    <mergeCell ref="K70:K71"/>
    <mergeCell ref="L70:L71"/>
    <mergeCell ref="M70:M71"/>
    <mergeCell ref="M76:M77"/>
    <mergeCell ref="O61:O62"/>
    <mergeCell ref="N64:N65"/>
    <mergeCell ref="F61:F62"/>
    <mergeCell ref="C59:C60"/>
    <mergeCell ref="C55:C56"/>
    <mergeCell ref="C66:C67"/>
    <mergeCell ref="E42:E43"/>
    <mergeCell ref="D57:D58"/>
    <mergeCell ref="O42:O43"/>
    <mergeCell ref="N57:N58"/>
    <mergeCell ref="O57:O58"/>
    <mergeCell ref="N59:N60"/>
    <mergeCell ref="O59:O60"/>
    <mergeCell ref="F55:F56"/>
    <mergeCell ref="E55:E56"/>
    <mergeCell ref="O64:O65"/>
    <mergeCell ref="L64:L65"/>
    <mergeCell ref="K61:K62"/>
    <mergeCell ref="M61:M62"/>
    <mergeCell ref="L61:L62"/>
    <mergeCell ref="K64:K65"/>
    <mergeCell ref="M64:M65"/>
    <mergeCell ref="C63:C65"/>
    <mergeCell ref="C61:C62"/>
    <mergeCell ref="E63:E65"/>
    <mergeCell ref="O12:O15"/>
    <mergeCell ref="L42:L43"/>
    <mergeCell ref="O38:O39"/>
    <mergeCell ref="N40:N41"/>
    <mergeCell ref="O40:O41"/>
    <mergeCell ref="M42:M43"/>
    <mergeCell ref="F40:F41"/>
    <mergeCell ref="F42:F43"/>
    <mergeCell ref="F59:F60"/>
    <mergeCell ref="E40:E41"/>
    <mergeCell ref="D40:D41"/>
    <mergeCell ref="D55:D56"/>
    <mergeCell ref="D42:D43"/>
    <mergeCell ref="L155:M155"/>
    <mergeCell ref="D80:D81"/>
    <mergeCell ref="E57:E58"/>
    <mergeCell ref="D59:D60"/>
    <mergeCell ref="E59:E60"/>
    <mergeCell ref="K76:K77"/>
    <mergeCell ref="L76:L77"/>
    <mergeCell ref="E96:E99"/>
    <mergeCell ref="M91:M92"/>
    <mergeCell ref="L82:L83"/>
    <mergeCell ref="F66:F67"/>
    <mergeCell ref="E66:E67"/>
    <mergeCell ref="K42:K43"/>
    <mergeCell ref="E112:E115"/>
    <mergeCell ref="M94:M95"/>
    <mergeCell ref="A149:G149"/>
    <mergeCell ref="L151:M151"/>
    <mergeCell ref="L153:M153"/>
    <mergeCell ref="F93:F95"/>
    <mergeCell ref="C96:C99"/>
    <mergeCell ref="L156:M156"/>
    <mergeCell ref="L152:M152"/>
    <mergeCell ref="L154:M154"/>
    <mergeCell ref="F130:F132"/>
    <mergeCell ref="F124:F126"/>
    <mergeCell ref="C133:G133"/>
    <mergeCell ref="D124:D126"/>
    <mergeCell ref="D127:D129"/>
    <mergeCell ref="K125:K126"/>
    <mergeCell ref="C141:G141"/>
    <mergeCell ref="M125:M126"/>
    <mergeCell ref="K133:O133"/>
    <mergeCell ref="E138:E140"/>
    <mergeCell ref="F127:F129"/>
    <mergeCell ref="E135:E137"/>
    <mergeCell ref="C134:O134"/>
    <mergeCell ref="N128:N129"/>
    <mergeCell ref="O128:O129"/>
    <mergeCell ref="O131:O132"/>
    <mergeCell ref="N135:N137"/>
    <mergeCell ref="O135:O137"/>
    <mergeCell ref="N131:N132"/>
    <mergeCell ref="A150:G150"/>
    <mergeCell ref="F135:F137"/>
    <mergeCell ref="F96:F99"/>
    <mergeCell ref="D106:D107"/>
    <mergeCell ref="C106:C107"/>
    <mergeCell ref="F106:F107"/>
    <mergeCell ref="E106:E107"/>
    <mergeCell ref="C124:C126"/>
    <mergeCell ref="E127:E129"/>
    <mergeCell ref="A145:J145"/>
    <mergeCell ref="B127:B129"/>
    <mergeCell ref="A135:A137"/>
    <mergeCell ref="B138:B140"/>
    <mergeCell ref="A116:A121"/>
    <mergeCell ref="A104:A105"/>
    <mergeCell ref="A102:A103"/>
    <mergeCell ref="A114:A115"/>
    <mergeCell ref="A100:A101"/>
    <mergeCell ref="B112:B113"/>
    <mergeCell ref="B108:B109"/>
    <mergeCell ref="A96:A99"/>
    <mergeCell ref="C114:C115"/>
    <mergeCell ref="D122:D123"/>
    <mergeCell ref="D116:D121"/>
    <mergeCell ref="C116:C121"/>
    <mergeCell ref="C138:C140"/>
    <mergeCell ref="D104:D105"/>
    <mergeCell ref="C100:C101"/>
    <mergeCell ref="A138:A140"/>
    <mergeCell ref="B124:B126"/>
    <mergeCell ref="A130:A132"/>
    <mergeCell ref="B130:B132"/>
    <mergeCell ref="A127:A129"/>
    <mergeCell ref="A124:A126"/>
    <mergeCell ref="F104:F105"/>
    <mergeCell ref="A122:A123"/>
    <mergeCell ref="A108:A109"/>
    <mergeCell ref="A106:A107"/>
    <mergeCell ref="C111:O111"/>
    <mergeCell ref="N112:N113"/>
    <mergeCell ref="K142:O142"/>
    <mergeCell ref="K141:O141"/>
    <mergeCell ref="B135:B137"/>
    <mergeCell ref="C135:C137"/>
    <mergeCell ref="N125:N126"/>
    <mergeCell ref="O125:O126"/>
    <mergeCell ref="O112:O113"/>
    <mergeCell ref="N114:N115"/>
    <mergeCell ref="O114:O115"/>
    <mergeCell ref="A3:A5"/>
    <mergeCell ref="A74:A75"/>
    <mergeCell ref="A78:A79"/>
    <mergeCell ref="A68:A69"/>
    <mergeCell ref="A82:A83"/>
    <mergeCell ref="A84:A87"/>
    <mergeCell ref="A76:A77"/>
    <mergeCell ref="C57:C58"/>
    <mergeCell ref="A38:A39"/>
    <mergeCell ref="B38:B39"/>
    <mergeCell ref="C38:C39"/>
    <mergeCell ref="A12:A15"/>
    <mergeCell ref="B12:B15"/>
    <mergeCell ref="C12:C15"/>
    <mergeCell ref="A66:A67"/>
    <mergeCell ref="B68:B69"/>
    <mergeCell ref="B66:B67"/>
    <mergeCell ref="C68:C69"/>
    <mergeCell ref="C76:C77"/>
    <mergeCell ref="B59:B60"/>
    <mergeCell ref="A57:A58"/>
    <mergeCell ref="B57:B58"/>
    <mergeCell ref="A59:A60"/>
    <mergeCell ref="C42:C43"/>
    <mergeCell ref="C70:C71"/>
    <mergeCell ref="C72:C73"/>
    <mergeCell ref="B102:B103"/>
    <mergeCell ref="B93:B95"/>
    <mergeCell ref="C78:C79"/>
    <mergeCell ref="B76:B77"/>
    <mergeCell ref="D130:D132"/>
    <mergeCell ref="C112:C113"/>
    <mergeCell ref="D96:D99"/>
    <mergeCell ref="D93:D95"/>
    <mergeCell ref="B88:B90"/>
    <mergeCell ref="C91:C92"/>
    <mergeCell ref="C130:C132"/>
    <mergeCell ref="D91:D92"/>
    <mergeCell ref="D74:D75"/>
    <mergeCell ref="D82:D83"/>
    <mergeCell ref="B106:B107"/>
    <mergeCell ref="C104:C105"/>
    <mergeCell ref="B100:B101"/>
    <mergeCell ref="B116:B121"/>
    <mergeCell ref="B104:B105"/>
    <mergeCell ref="B96:B99"/>
    <mergeCell ref="B114:B115"/>
    <mergeCell ref="C80:C81"/>
    <mergeCell ref="A93:A95"/>
    <mergeCell ref="A70:A71"/>
    <mergeCell ref="B70:B71"/>
    <mergeCell ref="A91:A92"/>
    <mergeCell ref="A88:A90"/>
    <mergeCell ref="A112:A113"/>
    <mergeCell ref="A40:A41"/>
    <mergeCell ref="B55:B56"/>
    <mergeCell ref="B42:B43"/>
    <mergeCell ref="A42:A43"/>
    <mergeCell ref="A55:A56"/>
    <mergeCell ref="B40:B41"/>
    <mergeCell ref="A80:A81"/>
    <mergeCell ref="A72:A73"/>
    <mergeCell ref="B72:B73"/>
    <mergeCell ref="A63:A65"/>
    <mergeCell ref="B63:B65"/>
    <mergeCell ref="A61:A62"/>
    <mergeCell ref="B61:B62"/>
    <mergeCell ref="B82:B83"/>
    <mergeCell ref="C40:C41"/>
    <mergeCell ref="B122:B123"/>
    <mergeCell ref="C122:C123"/>
    <mergeCell ref="C110:G110"/>
    <mergeCell ref="F82:F83"/>
    <mergeCell ref="F88:F90"/>
    <mergeCell ref="C84:C87"/>
    <mergeCell ref="B84:B87"/>
    <mergeCell ref="D84:D87"/>
    <mergeCell ref="B91:B92"/>
    <mergeCell ref="C82:C83"/>
    <mergeCell ref="B80:B81"/>
    <mergeCell ref="D78:D79"/>
    <mergeCell ref="D70:D71"/>
    <mergeCell ref="D72:D73"/>
    <mergeCell ref="D76:D77"/>
    <mergeCell ref="B74:B75"/>
    <mergeCell ref="F57:F58"/>
    <mergeCell ref="D68:D69"/>
    <mergeCell ref="F63:F65"/>
    <mergeCell ref="E61:E62"/>
    <mergeCell ref="D61:D62"/>
    <mergeCell ref="D63:D65"/>
    <mergeCell ref="D66:D67"/>
    <mergeCell ref="I4:I5"/>
    <mergeCell ref="J4:J5"/>
    <mergeCell ref="N38:N39"/>
    <mergeCell ref="M38:M39"/>
    <mergeCell ref="L38:L39"/>
    <mergeCell ref="K38:K39"/>
    <mergeCell ref="N3:N5"/>
    <mergeCell ref="O3:O5"/>
    <mergeCell ref="K3:M4"/>
    <mergeCell ref="C11:O11"/>
    <mergeCell ref="H4:H5"/>
    <mergeCell ref="F3:F5"/>
    <mergeCell ref="E3:E5"/>
    <mergeCell ref="F18:F19"/>
    <mergeCell ref="E12:E15"/>
    <mergeCell ref="E16:E17"/>
    <mergeCell ref="G3:G5"/>
    <mergeCell ref="F12:F15"/>
    <mergeCell ref="D38:D39"/>
    <mergeCell ref="F16:F17"/>
    <mergeCell ref="F20:F21"/>
    <mergeCell ref="F38:F39"/>
    <mergeCell ref="D16:D18"/>
    <mergeCell ref="N12:N15"/>
    <mergeCell ref="E74:E75"/>
    <mergeCell ref="B78:B79"/>
    <mergeCell ref="C74:C75"/>
    <mergeCell ref="K100:K101"/>
    <mergeCell ref="K110:O110"/>
    <mergeCell ref="D88:D90"/>
    <mergeCell ref="L94:L95"/>
    <mergeCell ref="E80:E81"/>
    <mergeCell ref="E82:E83"/>
    <mergeCell ref="E91:E92"/>
    <mergeCell ref="F91:F92"/>
    <mergeCell ref="C88:C90"/>
    <mergeCell ref="C93:C95"/>
    <mergeCell ref="E88:E90"/>
    <mergeCell ref="E84:E87"/>
    <mergeCell ref="N74:N75"/>
    <mergeCell ref="O74:O75"/>
    <mergeCell ref="M100:M101"/>
    <mergeCell ref="K94:K95"/>
    <mergeCell ref="L100:L101"/>
    <mergeCell ref="E100:E101"/>
    <mergeCell ref="D100:D101"/>
    <mergeCell ref="E93:E95"/>
    <mergeCell ref="E104:E105"/>
    <mergeCell ref="A1:O1"/>
    <mergeCell ref="A2:O2"/>
    <mergeCell ref="A144:J144"/>
    <mergeCell ref="L72:L73"/>
    <mergeCell ref="M72:M73"/>
    <mergeCell ref="F100:F101"/>
    <mergeCell ref="B143:G143"/>
    <mergeCell ref="F138:F140"/>
    <mergeCell ref="C102:C103"/>
    <mergeCell ref="C127:C129"/>
    <mergeCell ref="E130:E132"/>
    <mergeCell ref="D135:D137"/>
    <mergeCell ref="E124:E126"/>
    <mergeCell ref="E102:E103"/>
    <mergeCell ref="E108:E109"/>
    <mergeCell ref="C108:C109"/>
    <mergeCell ref="D108:D109"/>
    <mergeCell ref="B3:B5"/>
    <mergeCell ref="D3:D5"/>
    <mergeCell ref="H3:J3"/>
    <mergeCell ref="C3:C5"/>
    <mergeCell ref="D12:D15"/>
    <mergeCell ref="L12:L15"/>
    <mergeCell ref="M12:M15"/>
  </mergeCells>
  <phoneticPr fontId="10" type="noConversion"/>
  <printOptions horizontalCentered="1"/>
  <pageMargins left="0" right="0" top="0" bottom="0" header="0.19685039370078741" footer="0"/>
  <pageSetup paperSize="9" scale="90" orientation="landscape" r:id="rId1"/>
  <headerFooter alignWithMargins="0">
    <oddFooter>Puslapių &amp;P</oddFooter>
  </headerFooter>
  <rowBreaks count="5" manualBreakCount="5">
    <brk id="29" max="14" man="1"/>
    <brk id="71" max="14" man="1"/>
    <brk id="92" max="14" man="1"/>
    <brk id="115" max="14" man="1"/>
    <brk id="13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2"/>
  <sheetViews>
    <sheetView topLeftCell="A73" workbookViewId="0">
      <selection activeCell="D92" sqref="D92:D93"/>
    </sheetView>
  </sheetViews>
  <sheetFormatPr defaultRowHeight="12.75" x14ac:dyDescent="0.2"/>
  <cols>
    <col min="1" max="1" width="3.140625" customWidth="1"/>
    <col min="2" max="3" width="3.7109375" customWidth="1"/>
    <col min="4" max="4" width="70.85546875" customWidth="1"/>
    <col min="5" max="5" width="4.42578125" customWidth="1"/>
    <col min="6" max="6" width="3.5703125" customWidth="1"/>
    <col min="7" max="7" width="4.140625" customWidth="1"/>
    <col min="8" max="8" width="5.85546875" customWidth="1"/>
    <col min="10" max="10" width="7.85546875" customWidth="1"/>
    <col min="11" max="11" width="7.28515625" customWidth="1"/>
    <col min="12" max="12" width="5.5703125" customWidth="1"/>
    <col min="14" max="14" width="7.28515625" customWidth="1"/>
    <col min="15" max="15" width="7" customWidth="1"/>
    <col min="16" max="16" width="5.42578125" customWidth="1"/>
  </cols>
  <sheetData>
    <row r="1" spans="1:16" ht="13.5" thickBot="1" x14ac:dyDescent="0.25">
      <c r="A1" s="5"/>
      <c r="B1" s="5"/>
      <c r="C1" s="5"/>
      <c r="D1" s="6"/>
      <c r="E1" s="5"/>
      <c r="F1" s="5"/>
      <c r="G1" s="5"/>
      <c r="H1" s="5"/>
      <c r="I1" s="5"/>
      <c r="J1" s="5"/>
      <c r="K1" s="5"/>
      <c r="L1" s="5"/>
      <c r="M1" s="5"/>
      <c r="N1" s="5"/>
      <c r="O1" s="5"/>
      <c r="P1" s="5"/>
    </row>
    <row r="2" spans="1:16" ht="12.75" customHeight="1" x14ac:dyDescent="0.2">
      <c r="A2" s="986" t="s">
        <v>0</v>
      </c>
      <c r="B2" s="988" t="s">
        <v>1</v>
      </c>
      <c r="C2" s="988" t="s">
        <v>2</v>
      </c>
      <c r="D2" s="991" t="s">
        <v>19</v>
      </c>
      <c r="E2" s="993" t="s">
        <v>3</v>
      </c>
      <c r="F2" s="995" t="s">
        <v>28</v>
      </c>
      <c r="G2" s="976" t="s">
        <v>4</v>
      </c>
      <c r="H2" s="978" t="s">
        <v>5</v>
      </c>
      <c r="I2" s="968" t="s">
        <v>32</v>
      </c>
      <c r="J2" s="969"/>
      <c r="K2" s="969"/>
      <c r="L2" s="970"/>
      <c r="M2" s="968" t="s">
        <v>33</v>
      </c>
      <c r="N2" s="969"/>
      <c r="O2" s="969"/>
      <c r="P2" s="970"/>
    </row>
    <row r="3" spans="1:16" ht="12.75" customHeight="1" x14ac:dyDescent="0.2">
      <c r="A3" s="987"/>
      <c r="B3" s="989"/>
      <c r="C3" s="989"/>
      <c r="D3" s="992"/>
      <c r="E3" s="994"/>
      <c r="F3" s="996"/>
      <c r="G3" s="977"/>
      <c r="H3" s="979"/>
      <c r="I3" s="971" t="s">
        <v>6</v>
      </c>
      <c r="J3" s="973" t="s">
        <v>7</v>
      </c>
      <c r="K3" s="973"/>
      <c r="L3" s="974" t="s">
        <v>21</v>
      </c>
      <c r="M3" s="971" t="s">
        <v>6</v>
      </c>
      <c r="N3" s="973" t="s">
        <v>7</v>
      </c>
      <c r="O3" s="973"/>
      <c r="P3" s="974" t="s">
        <v>21</v>
      </c>
    </row>
    <row r="4" spans="1:16" ht="114.75" customHeight="1" thickBot="1" x14ac:dyDescent="0.25">
      <c r="A4" s="971"/>
      <c r="B4" s="990"/>
      <c r="C4" s="990"/>
      <c r="D4" s="992"/>
      <c r="E4" s="994"/>
      <c r="F4" s="997"/>
      <c r="G4" s="977"/>
      <c r="H4" s="979"/>
      <c r="I4" s="972"/>
      <c r="J4" s="7" t="s">
        <v>6</v>
      </c>
      <c r="K4" s="21" t="s">
        <v>20</v>
      </c>
      <c r="L4" s="975"/>
      <c r="M4" s="972"/>
      <c r="N4" s="7" t="s">
        <v>6</v>
      </c>
      <c r="O4" s="21" t="s">
        <v>20</v>
      </c>
      <c r="P4" s="975"/>
    </row>
    <row r="5" spans="1:16" ht="14.25" customHeight="1" thickBot="1" x14ac:dyDescent="0.25">
      <c r="A5" s="980" t="s">
        <v>142</v>
      </c>
      <c r="B5" s="981"/>
      <c r="C5" s="981"/>
      <c r="D5" s="981"/>
      <c r="E5" s="981"/>
      <c r="F5" s="981"/>
      <c r="G5" s="981"/>
      <c r="H5" s="981"/>
      <c r="I5" s="981"/>
      <c r="J5" s="981"/>
      <c r="K5" s="981"/>
      <c r="L5" s="981"/>
      <c r="M5" s="981"/>
      <c r="N5" s="981"/>
      <c r="O5" s="981"/>
      <c r="P5" s="982"/>
    </row>
    <row r="6" spans="1:16" ht="18" customHeight="1" x14ac:dyDescent="0.2">
      <c r="A6" s="11" t="s">
        <v>8</v>
      </c>
      <c r="B6" s="947" t="s">
        <v>8</v>
      </c>
      <c r="C6" s="948" t="s">
        <v>8</v>
      </c>
      <c r="D6" s="951" t="s">
        <v>132</v>
      </c>
      <c r="E6" s="15" t="s">
        <v>8</v>
      </c>
      <c r="F6" s="13"/>
      <c r="G6" s="40"/>
      <c r="H6" s="961" t="s">
        <v>12</v>
      </c>
      <c r="I6" s="22">
        <v>2078</v>
      </c>
      <c r="J6" s="23">
        <v>2078</v>
      </c>
      <c r="K6" s="23">
        <v>1565.1</v>
      </c>
      <c r="L6" s="118"/>
      <c r="M6" s="22">
        <v>2335.6999999999998</v>
      </c>
      <c r="N6" s="54">
        <v>2335.6999999999998</v>
      </c>
      <c r="O6" s="54">
        <v>1761.9</v>
      </c>
      <c r="P6" s="24"/>
    </row>
    <row r="7" spans="1:16" x14ac:dyDescent="0.2">
      <c r="A7" s="25"/>
      <c r="B7" s="945"/>
      <c r="C7" s="949"/>
      <c r="D7" s="952"/>
      <c r="E7" s="60" t="s">
        <v>9</v>
      </c>
      <c r="F7" s="59"/>
      <c r="G7" s="44"/>
      <c r="H7" s="962"/>
      <c r="I7" s="50">
        <v>1994.7</v>
      </c>
      <c r="J7" s="42">
        <v>1994.7</v>
      </c>
      <c r="K7" s="42">
        <v>1522.9</v>
      </c>
      <c r="L7" s="119"/>
      <c r="M7" s="50">
        <v>2221.5</v>
      </c>
      <c r="N7" s="55">
        <v>2221.5</v>
      </c>
      <c r="O7" s="55">
        <v>1696</v>
      </c>
      <c r="P7" s="37"/>
    </row>
    <row r="8" spans="1:16" x14ac:dyDescent="0.2">
      <c r="A8" s="25"/>
      <c r="B8" s="945"/>
      <c r="C8" s="949"/>
      <c r="D8" s="952"/>
      <c r="E8" s="60" t="s">
        <v>34</v>
      </c>
      <c r="F8" s="59"/>
      <c r="G8" s="44"/>
      <c r="H8" s="962"/>
      <c r="I8" s="50">
        <v>985</v>
      </c>
      <c r="J8" s="42">
        <v>985</v>
      </c>
      <c r="K8" s="42">
        <v>752</v>
      </c>
      <c r="L8" s="119"/>
      <c r="M8" s="50">
        <v>1058.0999999999999</v>
      </c>
      <c r="N8" s="55">
        <v>1058.0999999999999</v>
      </c>
      <c r="O8" s="55">
        <v>807.9</v>
      </c>
      <c r="P8" s="37"/>
    </row>
    <row r="9" spans="1:16" x14ac:dyDescent="0.2">
      <c r="A9" s="25"/>
      <c r="B9" s="945"/>
      <c r="C9" s="949"/>
      <c r="D9" s="952"/>
      <c r="E9" s="60" t="s">
        <v>35</v>
      </c>
      <c r="F9" s="59"/>
      <c r="G9" s="44"/>
      <c r="H9" s="962"/>
      <c r="I9" s="50">
        <v>66.099999999999994</v>
      </c>
      <c r="J9" s="42">
        <v>66.099999999999994</v>
      </c>
      <c r="K9" s="42">
        <v>50.5</v>
      </c>
      <c r="L9" s="119"/>
      <c r="M9" s="50">
        <v>65.8</v>
      </c>
      <c r="N9" s="55">
        <v>65.8</v>
      </c>
      <c r="O9" s="55">
        <v>50.3</v>
      </c>
      <c r="P9" s="37"/>
    </row>
    <row r="10" spans="1:16" x14ac:dyDescent="0.2">
      <c r="A10" s="25"/>
      <c r="B10" s="945"/>
      <c r="C10" s="949"/>
      <c r="D10" s="952"/>
      <c r="E10" s="60" t="s">
        <v>36</v>
      </c>
      <c r="F10" s="59"/>
      <c r="G10" s="44"/>
      <c r="H10" s="962"/>
      <c r="I10" s="50">
        <v>17.299999999999997</v>
      </c>
      <c r="J10" s="42">
        <v>17.299999999999997</v>
      </c>
      <c r="K10" s="42">
        <v>13.2</v>
      </c>
      <c r="L10" s="119"/>
      <c r="M10" s="50">
        <v>45</v>
      </c>
      <c r="N10" s="55">
        <v>45</v>
      </c>
      <c r="O10" s="55">
        <v>34.4</v>
      </c>
      <c r="P10" s="37"/>
    </row>
    <row r="11" spans="1:16" x14ac:dyDescent="0.2">
      <c r="A11" s="25"/>
      <c r="B11" s="945"/>
      <c r="C11" s="949"/>
      <c r="D11" s="952"/>
      <c r="E11" s="60" t="s">
        <v>30</v>
      </c>
      <c r="F11" s="59"/>
      <c r="G11" s="44"/>
      <c r="H11" s="962"/>
      <c r="I11" s="50">
        <v>185.5</v>
      </c>
      <c r="J11" s="42">
        <v>185.5</v>
      </c>
      <c r="K11" s="42">
        <v>141.6</v>
      </c>
      <c r="L11" s="119"/>
      <c r="M11" s="50">
        <v>227.7</v>
      </c>
      <c r="N11" s="55">
        <v>227.7</v>
      </c>
      <c r="O11" s="55">
        <v>173.8</v>
      </c>
      <c r="P11" s="37"/>
    </row>
    <row r="12" spans="1:16" x14ac:dyDescent="0.2">
      <c r="A12" s="25"/>
      <c r="B12" s="945"/>
      <c r="C12" s="949"/>
      <c r="D12" s="952"/>
      <c r="E12" s="60" t="s">
        <v>37</v>
      </c>
      <c r="F12" s="59"/>
      <c r="G12" s="44"/>
      <c r="H12" s="962"/>
      <c r="I12" s="50">
        <v>221.2</v>
      </c>
      <c r="J12" s="42">
        <v>221.2</v>
      </c>
      <c r="K12" s="42">
        <v>168.9</v>
      </c>
      <c r="L12" s="119"/>
      <c r="M12" s="50">
        <v>241.8</v>
      </c>
      <c r="N12" s="55">
        <v>241.8</v>
      </c>
      <c r="O12" s="55">
        <v>184.6</v>
      </c>
      <c r="P12" s="37"/>
    </row>
    <row r="13" spans="1:16" x14ac:dyDescent="0.2">
      <c r="A13" s="25"/>
      <c r="B13" s="945"/>
      <c r="C13" s="949"/>
      <c r="D13" s="952"/>
      <c r="E13" s="60" t="s">
        <v>38</v>
      </c>
      <c r="F13" s="59"/>
      <c r="G13" s="44"/>
      <c r="H13" s="962"/>
      <c r="I13" s="50">
        <v>1214.0999999999999</v>
      </c>
      <c r="J13" s="42">
        <v>1214.0999999999999</v>
      </c>
      <c r="K13" s="42">
        <v>926.9</v>
      </c>
      <c r="L13" s="119"/>
      <c r="M13" s="50">
        <v>1325.7</v>
      </c>
      <c r="N13" s="55">
        <v>1325.7</v>
      </c>
      <c r="O13" s="55">
        <v>1012.2</v>
      </c>
      <c r="P13" s="37"/>
    </row>
    <row r="14" spans="1:16" x14ac:dyDescent="0.2">
      <c r="A14" s="25"/>
      <c r="B14" s="945"/>
      <c r="C14" s="949"/>
      <c r="D14" s="952"/>
      <c r="E14" s="60" t="s">
        <v>39</v>
      </c>
      <c r="F14" s="59"/>
      <c r="G14" s="44"/>
      <c r="H14" s="962"/>
      <c r="I14" s="50">
        <v>190.2</v>
      </c>
      <c r="J14" s="42">
        <v>190.2</v>
      </c>
      <c r="K14" s="42">
        <v>145.19999999999999</v>
      </c>
      <c r="L14" s="119"/>
      <c r="M14" s="50">
        <v>203.7</v>
      </c>
      <c r="N14" s="55">
        <v>203.7</v>
      </c>
      <c r="O14" s="55">
        <v>155.5</v>
      </c>
      <c r="P14" s="37"/>
    </row>
    <row r="15" spans="1:16" x14ac:dyDescent="0.2">
      <c r="A15" s="25"/>
      <c r="B15" s="945"/>
      <c r="C15" s="949"/>
      <c r="D15" s="952"/>
      <c r="E15" s="60" t="s">
        <v>40</v>
      </c>
      <c r="F15" s="59"/>
      <c r="G15" s="44"/>
      <c r="H15" s="962"/>
      <c r="I15" s="50">
        <v>159.30000000000001</v>
      </c>
      <c r="J15" s="42">
        <v>159.30000000000001</v>
      </c>
      <c r="K15" s="42">
        <v>121.6</v>
      </c>
      <c r="L15" s="119"/>
      <c r="M15" s="50">
        <v>151.30000000000001</v>
      </c>
      <c r="N15" s="55">
        <v>151.30000000000001</v>
      </c>
      <c r="O15" s="55">
        <v>115.5</v>
      </c>
      <c r="P15" s="37"/>
    </row>
    <row r="16" spans="1:16" x14ac:dyDescent="0.2">
      <c r="A16" s="25"/>
      <c r="B16" s="945"/>
      <c r="C16" s="949"/>
      <c r="D16" s="952"/>
      <c r="E16" s="60" t="s">
        <v>41</v>
      </c>
      <c r="F16" s="59"/>
      <c r="G16" s="44"/>
      <c r="H16" s="962"/>
      <c r="I16" s="50">
        <v>1218.4000000000001</v>
      </c>
      <c r="J16" s="42">
        <v>1218.4000000000001</v>
      </c>
      <c r="K16" s="42">
        <v>930.2</v>
      </c>
      <c r="L16" s="119"/>
      <c r="M16" s="50">
        <v>1274.8</v>
      </c>
      <c r="N16" s="55">
        <v>1274.8</v>
      </c>
      <c r="O16" s="55">
        <v>973.3</v>
      </c>
      <c r="P16" s="37"/>
    </row>
    <row r="17" spans="1:16" x14ac:dyDescent="0.2">
      <c r="A17" s="25"/>
      <c r="B17" s="945"/>
      <c r="C17" s="949"/>
      <c r="D17" s="952"/>
      <c r="E17" s="60" t="s">
        <v>42</v>
      </c>
      <c r="F17" s="59"/>
      <c r="G17" s="44"/>
      <c r="H17" s="962"/>
      <c r="I17" s="50">
        <v>200.7</v>
      </c>
      <c r="J17" s="42">
        <v>200.7</v>
      </c>
      <c r="K17" s="42">
        <v>153.19999999999999</v>
      </c>
      <c r="L17" s="119"/>
      <c r="M17" s="50">
        <v>224.7</v>
      </c>
      <c r="N17" s="55">
        <v>224.7</v>
      </c>
      <c r="O17" s="55">
        <v>171.5</v>
      </c>
      <c r="P17" s="37"/>
    </row>
    <row r="18" spans="1:16" x14ac:dyDescent="0.2">
      <c r="A18" s="25"/>
      <c r="B18" s="945"/>
      <c r="C18" s="949"/>
      <c r="D18" s="952"/>
      <c r="E18" s="60" t="s">
        <v>43</v>
      </c>
      <c r="F18" s="59"/>
      <c r="G18" s="44"/>
      <c r="H18" s="962"/>
      <c r="I18" s="50">
        <v>165.4</v>
      </c>
      <c r="J18" s="42">
        <v>165.4</v>
      </c>
      <c r="K18" s="42">
        <v>126.3</v>
      </c>
      <c r="L18" s="119"/>
      <c r="M18" s="50">
        <v>161.19999999999999</v>
      </c>
      <c r="N18" s="55">
        <v>161.19999999999999</v>
      </c>
      <c r="O18" s="55">
        <v>123.1</v>
      </c>
      <c r="P18" s="37"/>
    </row>
    <row r="19" spans="1:16" x14ac:dyDescent="0.2">
      <c r="A19" s="25"/>
      <c r="B19" s="945"/>
      <c r="C19" s="949"/>
      <c r="D19" s="952"/>
      <c r="E19" s="60" t="s">
        <v>44</v>
      </c>
      <c r="F19" s="59"/>
      <c r="G19" s="44"/>
      <c r="H19" s="962"/>
      <c r="I19" s="50">
        <v>185.3</v>
      </c>
      <c r="J19" s="42">
        <v>185.3</v>
      </c>
      <c r="K19" s="42">
        <v>141.5</v>
      </c>
      <c r="L19" s="119"/>
      <c r="M19" s="50">
        <v>198.9</v>
      </c>
      <c r="N19" s="55">
        <v>198.9</v>
      </c>
      <c r="O19" s="55">
        <v>151.80000000000001</v>
      </c>
      <c r="P19" s="37"/>
    </row>
    <row r="20" spans="1:16" x14ac:dyDescent="0.2">
      <c r="A20" s="25"/>
      <c r="B20" s="945"/>
      <c r="C20" s="949"/>
      <c r="D20" s="952"/>
      <c r="E20" s="60" t="s">
        <v>45</v>
      </c>
      <c r="F20" s="59"/>
      <c r="G20" s="44"/>
      <c r="H20" s="962"/>
      <c r="I20" s="50">
        <v>876.8</v>
      </c>
      <c r="J20" s="42">
        <v>876.8</v>
      </c>
      <c r="K20" s="42">
        <v>669.4</v>
      </c>
      <c r="L20" s="119"/>
      <c r="M20" s="50">
        <v>944.4</v>
      </c>
      <c r="N20" s="55">
        <v>944.4</v>
      </c>
      <c r="O20" s="55">
        <v>721</v>
      </c>
      <c r="P20" s="37"/>
    </row>
    <row r="21" spans="1:16" x14ac:dyDescent="0.2">
      <c r="A21" s="25"/>
      <c r="B21" s="945"/>
      <c r="C21" s="949"/>
      <c r="D21" s="952"/>
      <c r="E21" s="60" t="s">
        <v>46</v>
      </c>
      <c r="F21" s="59"/>
      <c r="G21" s="44"/>
      <c r="H21" s="962"/>
      <c r="I21" s="50">
        <v>504.5</v>
      </c>
      <c r="J21" s="42">
        <v>504.5</v>
      </c>
      <c r="K21" s="42">
        <v>385.2</v>
      </c>
      <c r="L21" s="119"/>
      <c r="M21" s="50">
        <v>542.9</v>
      </c>
      <c r="N21" s="55">
        <v>542.9</v>
      </c>
      <c r="O21" s="55">
        <v>414.5</v>
      </c>
      <c r="P21" s="37"/>
    </row>
    <row r="22" spans="1:16" x14ac:dyDescent="0.2">
      <c r="A22" s="25"/>
      <c r="B22" s="945"/>
      <c r="C22" s="949"/>
      <c r="D22" s="952"/>
      <c r="E22" s="60" t="s">
        <v>47</v>
      </c>
      <c r="F22" s="59"/>
      <c r="G22" s="44"/>
      <c r="H22" s="962"/>
      <c r="I22" s="50">
        <v>218.60000000000002</v>
      </c>
      <c r="J22" s="42">
        <v>218.60000000000002</v>
      </c>
      <c r="K22" s="42">
        <v>161.30000000000001</v>
      </c>
      <c r="L22" s="119"/>
      <c r="M22" s="50">
        <v>290.3</v>
      </c>
      <c r="N22" s="55">
        <v>290.3</v>
      </c>
      <c r="O22" s="55">
        <v>221.7</v>
      </c>
      <c r="P22" s="37"/>
    </row>
    <row r="23" spans="1:16" x14ac:dyDescent="0.2">
      <c r="A23" s="25"/>
      <c r="B23" s="945"/>
      <c r="C23" s="949"/>
      <c r="D23" s="952"/>
      <c r="E23" s="60" t="s">
        <v>48</v>
      </c>
      <c r="F23" s="59"/>
      <c r="G23" s="44"/>
      <c r="H23" s="962"/>
      <c r="I23" s="50">
        <v>49.900000000000006</v>
      </c>
      <c r="J23" s="42">
        <v>49.900000000000006</v>
      </c>
      <c r="K23" s="42">
        <v>38.1</v>
      </c>
      <c r="L23" s="119"/>
      <c r="M23" s="50">
        <v>49.9</v>
      </c>
      <c r="N23" s="55">
        <v>49.9</v>
      </c>
      <c r="O23" s="55">
        <v>38.1</v>
      </c>
      <c r="P23" s="37"/>
    </row>
    <row r="24" spans="1:16" ht="13.5" thickBot="1" x14ac:dyDescent="0.25">
      <c r="A24" s="25"/>
      <c r="B24" s="945"/>
      <c r="C24" s="949"/>
      <c r="D24" s="953"/>
      <c r="E24" s="60" t="s">
        <v>49</v>
      </c>
      <c r="F24" s="59"/>
      <c r="G24" s="45"/>
      <c r="H24" s="963"/>
      <c r="I24" s="51">
        <v>21.2</v>
      </c>
      <c r="J24" s="46">
        <v>21.2</v>
      </c>
      <c r="K24" s="46">
        <v>16.2</v>
      </c>
      <c r="L24" s="120"/>
      <c r="M24" s="51">
        <v>21.1</v>
      </c>
      <c r="N24" s="56">
        <v>21.1</v>
      </c>
      <c r="O24" s="56">
        <v>16.100000000000001</v>
      </c>
      <c r="P24" s="47"/>
    </row>
    <row r="25" spans="1:16" ht="13.5" thickBot="1" x14ac:dyDescent="0.25">
      <c r="A25" s="25"/>
      <c r="B25" s="945"/>
      <c r="C25" s="949"/>
      <c r="D25" s="10"/>
      <c r="E25" s="15" t="s">
        <v>50</v>
      </c>
      <c r="F25" s="13"/>
      <c r="G25" s="49"/>
      <c r="H25" s="68" t="s">
        <v>51</v>
      </c>
      <c r="I25" s="18">
        <v>40.4</v>
      </c>
      <c r="J25" s="52">
        <v>40.4</v>
      </c>
      <c r="K25" s="52">
        <v>0</v>
      </c>
      <c r="L25" s="121">
        <v>0</v>
      </c>
      <c r="M25" s="18">
        <v>40.4</v>
      </c>
      <c r="N25" s="52">
        <v>40.4</v>
      </c>
      <c r="O25" s="52">
        <v>0</v>
      </c>
      <c r="P25" s="53">
        <v>0</v>
      </c>
    </row>
    <row r="26" spans="1:16" ht="15" customHeight="1" thickBot="1" x14ac:dyDescent="0.25">
      <c r="A26" s="26"/>
      <c r="B26" s="946"/>
      <c r="C26" s="950"/>
      <c r="D26" s="48"/>
      <c r="E26" s="16"/>
      <c r="F26" s="14"/>
      <c r="G26" s="27"/>
      <c r="H26" s="20" t="s">
        <v>15</v>
      </c>
      <c r="I26" s="19">
        <v>10592.599999999999</v>
      </c>
      <c r="J26" s="19">
        <v>10592.599999999999</v>
      </c>
      <c r="K26" s="19">
        <v>8029.2999999999993</v>
      </c>
      <c r="L26" s="122">
        <v>0</v>
      </c>
      <c r="M26" s="19">
        <v>11624.899999999998</v>
      </c>
      <c r="N26" s="19">
        <v>11624.899999999998</v>
      </c>
      <c r="O26" s="19">
        <v>8823.2000000000025</v>
      </c>
      <c r="P26" s="61">
        <v>0</v>
      </c>
    </row>
    <row r="27" spans="1:16" ht="15" customHeight="1" thickBot="1" x14ac:dyDescent="0.25">
      <c r="A27" s="983" t="s">
        <v>138</v>
      </c>
      <c r="B27" s="984"/>
      <c r="C27" s="984"/>
      <c r="D27" s="984"/>
      <c r="E27" s="984"/>
      <c r="F27" s="984"/>
      <c r="G27" s="984"/>
      <c r="H27" s="984"/>
      <c r="I27" s="984"/>
      <c r="J27" s="984"/>
      <c r="K27" s="984"/>
      <c r="L27" s="984"/>
      <c r="M27" s="984"/>
      <c r="N27" s="984"/>
      <c r="O27" s="984"/>
      <c r="P27" s="985"/>
    </row>
    <row r="28" spans="1:16" ht="12" customHeight="1" x14ac:dyDescent="0.2">
      <c r="A28" s="998" t="s">
        <v>8</v>
      </c>
      <c r="B28" s="945" t="s">
        <v>8</v>
      </c>
      <c r="C28" s="949" t="s">
        <v>9</v>
      </c>
      <c r="D28" s="954" t="s">
        <v>52</v>
      </c>
      <c r="E28" s="965"/>
      <c r="F28" s="967" t="s">
        <v>8</v>
      </c>
      <c r="G28" s="964"/>
      <c r="H28" s="41" t="s">
        <v>12</v>
      </c>
      <c r="I28" s="35" t="e">
        <f>#N/A</f>
        <v>#N/A</v>
      </c>
      <c r="J28" s="36">
        <v>60</v>
      </c>
      <c r="K28" s="36"/>
      <c r="L28" s="123"/>
      <c r="M28" s="62">
        <f>N28+P28</f>
        <v>147</v>
      </c>
      <c r="N28" s="57">
        <v>147</v>
      </c>
      <c r="O28" s="57"/>
      <c r="P28" s="43"/>
    </row>
    <row r="29" spans="1:16" ht="15.75" customHeight="1" thickBot="1" x14ac:dyDescent="0.25">
      <c r="A29" s="999"/>
      <c r="B29" s="946"/>
      <c r="C29" s="950"/>
      <c r="D29" s="955"/>
      <c r="E29" s="966"/>
      <c r="F29" s="933"/>
      <c r="G29" s="957"/>
      <c r="H29" s="31" t="s">
        <v>15</v>
      </c>
      <c r="I29" s="30" t="e">
        <f>#N/A</f>
        <v>#N/A</v>
      </c>
      <c r="J29" s="32">
        <f>J28</f>
        <v>60</v>
      </c>
      <c r="K29" s="32"/>
      <c r="L29" s="17"/>
      <c r="M29" s="30">
        <f>N29+P29</f>
        <v>147</v>
      </c>
      <c r="N29" s="32">
        <f>N28</f>
        <v>147</v>
      </c>
      <c r="O29" s="32"/>
      <c r="P29" s="33"/>
    </row>
    <row r="30" spans="1:16" ht="14.25" customHeight="1" x14ac:dyDescent="0.2">
      <c r="A30" s="11" t="s">
        <v>8</v>
      </c>
      <c r="B30" s="8" t="s">
        <v>8</v>
      </c>
      <c r="C30" s="948" t="s">
        <v>10</v>
      </c>
      <c r="D30" s="958" t="s">
        <v>53</v>
      </c>
      <c r="E30" s="959"/>
      <c r="F30" s="932" t="s">
        <v>8</v>
      </c>
      <c r="G30" s="956"/>
      <c r="H30" s="34" t="s">
        <v>12</v>
      </c>
      <c r="I30" s="35" t="e">
        <f>#N/A</f>
        <v>#N/A</v>
      </c>
      <c r="J30" s="36">
        <v>10.5</v>
      </c>
      <c r="K30" s="36"/>
      <c r="L30" s="123"/>
      <c r="M30" s="63">
        <f>N30+P30</f>
        <v>10.5</v>
      </c>
      <c r="N30" s="58">
        <v>10.5</v>
      </c>
      <c r="O30" s="58"/>
      <c r="P30" s="37"/>
    </row>
    <row r="31" spans="1:16" ht="15" customHeight="1" thickBot="1" x14ac:dyDescent="0.25">
      <c r="A31" s="12"/>
      <c r="B31" s="9"/>
      <c r="C31" s="950"/>
      <c r="D31" s="955"/>
      <c r="E31" s="960"/>
      <c r="F31" s="933"/>
      <c r="G31" s="957"/>
      <c r="H31" s="38" t="s">
        <v>15</v>
      </c>
      <c r="I31" s="29" t="e">
        <f>#N/A</f>
        <v>#N/A</v>
      </c>
      <c r="J31" s="28">
        <f>J30</f>
        <v>10.5</v>
      </c>
      <c r="K31" s="28"/>
      <c r="L31" s="124"/>
      <c r="M31" s="29">
        <f>N31+P31</f>
        <v>10.5</v>
      </c>
      <c r="N31" s="28">
        <f>N30</f>
        <v>10.5</v>
      </c>
      <c r="O31" s="28"/>
      <c r="P31" s="39"/>
    </row>
    <row r="32" spans="1:16" s="4" customFormat="1" ht="13.5" customHeight="1" thickBot="1" x14ac:dyDescent="0.25">
      <c r="A32" s="70" t="s">
        <v>8</v>
      </c>
      <c r="B32" s="71" t="s">
        <v>8</v>
      </c>
      <c r="C32" s="764" t="s">
        <v>16</v>
      </c>
      <c r="D32" s="765"/>
      <c r="E32" s="765"/>
      <c r="F32" s="765"/>
      <c r="G32" s="765"/>
      <c r="H32" s="755"/>
      <c r="I32" s="76">
        <f>L32+J32</f>
        <v>70.5</v>
      </c>
      <c r="J32" s="74">
        <f>J31+J29</f>
        <v>70.5</v>
      </c>
      <c r="K32" s="74">
        <f>K27+K29+K31</f>
        <v>0</v>
      </c>
      <c r="L32" s="75">
        <f>L27+L29+L31</f>
        <v>0</v>
      </c>
      <c r="M32" s="76">
        <f>P32+N32</f>
        <v>157.5</v>
      </c>
      <c r="N32" s="74">
        <f>N27+N29+N31</f>
        <v>157.5</v>
      </c>
      <c r="O32" s="74">
        <f>O27+O29+O31</f>
        <v>0</v>
      </c>
      <c r="P32" s="75">
        <f>P27+P29+P31</f>
        <v>0</v>
      </c>
    </row>
    <row r="33" spans="1:16" ht="11.25" customHeight="1" thickBot="1" x14ac:dyDescent="0.25">
      <c r="A33" s="938" t="s">
        <v>139</v>
      </c>
      <c r="B33" s="939"/>
      <c r="C33" s="939"/>
      <c r="D33" s="939"/>
      <c r="E33" s="939"/>
      <c r="F33" s="939"/>
      <c r="G33" s="939"/>
      <c r="H33" s="939"/>
      <c r="I33" s="939"/>
      <c r="J33" s="939"/>
      <c r="K33" s="939"/>
      <c r="L33" s="939"/>
      <c r="M33" s="939"/>
      <c r="N33" s="939"/>
      <c r="O33" s="939"/>
      <c r="P33" s="940"/>
    </row>
    <row r="34" spans="1:16" s="2" customFormat="1" ht="20.25" customHeight="1" x14ac:dyDescent="0.2">
      <c r="A34" s="894" t="s">
        <v>9</v>
      </c>
      <c r="B34" s="934" t="s">
        <v>8</v>
      </c>
      <c r="C34" s="876" t="s">
        <v>11</v>
      </c>
      <c r="D34" s="936" t="s">
        <v>134</v>
      </c>
      <c r="E34" s="886"/>
      <c r="F34" s="888"/>
      <c r="G34" s="944"/>
      <c r="H34" s="69" t="s">
        <v>12</v>
      </c>
      <c r="I34" s="65" t="e">
        <f>#N/A</f>
        <v>#N/A</v>
      </c>
      <c r="J34" s="84">
        <f>147.3+863.4</f>
        <v>1010.7</v>
      </c>
      <c r="K34" s="84"/>
      <c r="L34" s="67">
        <v>162.80000000000001</v>
      </c>
      <c r="M34" s="65">
        <v>160</v>
      </c>
      <c r="N34" s="84">
        <v>160</v>
      </c>
      <c r="O34" s="84"/>
      <c r="P34" s="66">
        <v>162.80000000000001</v>
      </c>
    </row>
    <row r="35" spans="1:16" s="2" customFormat="1" ht="20.25" customHeight="1" thickBot="1" x14ac:dyDescent="0.25">
      <c r="A35" s="897"/>
      <c r="B35" s="935"/>
      <c r="C35" s="885"/>
      <c r="D35" s="937"/>
      <c r="E35" s="887"/>
      <c r="F35" s="883"/>
      <c r="G35" s="883"/>
      <c r="H35" s="64" t="s">
        <v>15</v>
      </c>
      <c r="I35" s="111" t="e">
        <f>#N/A</f>
        <v>#N/A</v>
      </c>
      <c r="J35" s="83">
        <f>J34</f>
        <v>1010.7</v>
      </c>
      <c r="K35" s="83"/>
      <c r="L35" s="112">
        <f>L34</f>
        <v>162.80000000000001</v>
      </c>
      <c r="M35" s="111">
        <f>M34</f>
        <v>160</v>
      </c>
      <c r="N35" s="83">
        <f>N34</f>
        <v>160</v>
      </c>
      <c r="O35" s="83"/>
      <c r="P35" s="113">
        <f>P34</f>
        <v>162.80000000000001</v>
      </c>
    </row>
    <row r="36" spans="1:16" s="4" customFormat="1" ht="13.5" customHeight="1" thickBot="1" x14ac:dyDescent="0.25">
      <c r="A36" s="70" t="s">
        <v>8</v>
      </c>
      <c r="B36" s="71" t="s">
        <v>8</v>
      </c>
      <c r="C36" s="764" t="s">
        <v>16</v>
      </c>
      <c r="D36" s="765"/>
      <c r="E36" s="765"/>
      <c r="F36" s="765"/>
      <c r="G36" s="765"/>
      <c r="H36" s="755"/>
      <c r="I36" s="76">
        <f>L36+J36</f>
        <v>1173.5</v>
      </c>
      <c r="J36" s="74">
        <f>J35+J33</f>
        <v>1010.7</v>
      </c>
      <c r="K36" s="74">
        <f>K31+K33+K35</f>
        <v>0</v>
      </c>
      <c r="L36" s="75">
        <f>L31+L33+L35</f>
        <v>162.80000000000001</v>
      </c>
      <c r="M36" s="76">
        <f>P36+N36</f>
        <v>333.3</v>
      </c>
      <c r="N36" s="74">
        <f>N31+N33+N35</f>
        <v>170.5</v>
      </c>
      <c r="O36" s="74">
        <f>O31+O33+O35</f>
        <v>0</v>
      </c>
      <c r="P36" s="75">
        <f>P31+P33+P35</f>
        <v>162.80000000000001</v>
      </c>
    </row>
    <row r="37" spans="1:16" s="4" customFormat="1" ht="13.5" customHeight="1" thickBot="1" x14ac:dyDescent="0.25">
      <c r="A37" s="941" t="s">
        <v>140</v>
      </c>
      <c r="B37" s="942"/>
      <c r="C37" s="942"/>
      <c r="D37" s="942"/>
      <c r="E37" s="942"/>
      <c r="F37" s="942"/>
      <c r="G37" s="942"/>
      <c r="H37" s="942"/>
      <c r="I37" s="942"/>
      <c r="J37" s="942"/>
      <c r="K37" s="942"/>
      <c r="L37" s="942"/>
      <c r="M37" s="942"/>
      <c r="N37" s="942"/>
      <c r="O37" s="942"/>
      <c r="P37" s="943"/>
    </row>
    <row r="38" spans="1:16" s="2" customFormat="1" ht="13.5" customHeight="1" x14ac:dyDescent="0.2">
      <c r="A38" s="894" t="s">
        <v>9</v>
      </c>
      <c r="B38" s="934" t="s">
        <v>8</v>
      </c>
      <c r="C38" s="876" t="s">
        <v>29</v>
      </c>
      <c r="D38" s="936" t="s">
        <v>135</v>
      </c>
      <c r="E38" s="886"/>
      <c r="F38" s="888"/>
      <c r="G38" s="944"/>
      <c r="H38" s="69" t="s">
        <v>12</v>
      </c>
      <c r="I38" s="65">
        <f>J38+L38</f>
        <v>8.4</v>
      </c>
      <c r="J38" s="84">
        <v>8.4</v>
      </c>
      <c r="K38" s="84"/>
      <c r="L38" s="67"/>
      <c r="M38" s="65">
        <f>N38+P38</f>
        <v>79.900000000000006</v>
      </c>
      <c r="N38" s="84">
        <v>79.900000000000006</v>
      </c>
      <c r="O38" s="84"/>
      <c r="P38" s="66"/>
    </row>
    <row r="39" spans="1:16" s="2" customFormat="1" ht="12" customHeight="1" thickBot="1" x14ac:dyDescent="0.25">
      <c r="A39" s="897"/>
      <c r="B39" s="935"/>
      <c r="C39" s="885"/>
      <c r="D39" s="937"/>
      <c r="E39" s="887"/>
      <c r="F39" s="883"/>
      <c r="G39" s="883"/>
      <c r="H39" s="64" t="s">
        <v>15</v>
      </c>
      <c r="I39" s="111">
        <f>J39+L39</f>
        <v>8.4</v>
      </c>
      <c r="J39" s="83">
        <f>J38</f>
        <v>8.4</v>
      </c>
      <c r="K39" s="83"/>
      <c r="L39" s="112">
        <f>L38</f>
        <v>0</v>
      </c>
      <c r="M39" s="111">
        <f>M38</f>
        <v>79.900000000000006</v>
      </c>
      <c r="N39" s="83">
        <f>N38</f>
        <v>79.900000000000006</v>
      </c>
      <c r="O39" s="83"/>
      <c r="P39" s="113">
        <f>P38</f>
        <v>0</v>
      </c>
    </row>
    <row r="40" spans="1:16" s="2" customFormat="1" ht="13.5" customHeight="1" x14ac:dyDescent="0.2">
      <c r="A40" s="894" t="s">
        <v>9</v>
      </c>
      <c r="B40" s="934" t="s">
        <v>8</v>
      </c>
      <c r="C40" s="876" t="s">
        <v>31</v>
      </c>
      <c r="D40" s="936" t="s">
        <v>137</v>
      </c>
      <c r="E40" s="886"/>
      <c r="F40" s="888"/>
      <c r="G40" s="944"/>
      <c r="H40" s="69" t="s">
        <v>12</v>
      </c>
      <c r="I40" s="65">
        <f>J40+L40</f>
        <v>71.599999999999994</v>
      </c>
      <c r="J40" s="84">
        <v>71.599999999999994</v>
      </c>
      <c r="K40" s="84"/>
      <c r="L40" s="67"/>
      <c r="M40" s="65">
        <f>N40+P40</f>
        <v>71.599999999999994</v>
      </c>
      <c r="N40" s="84">
        <v>71.599999999999994</v>
      </c>
      <c r="O40" s="84"/>
      <c r="P40" s="66"/>
    </row>
    <row r="41" spans="1:16" s="2" customFormat="1" ht="16.5" customHeight="1" thickBot="1" x14ac:dyDescent="0.25">
      <c r="A41" s="897"/>
      <c r="B41" s="935"/>
      <c r="C41" s="885"/>
      <c r="D41" s="937"/>
      <c r="E41" s="887"/>
      <c r="F41" s="883"/>
      <c r="G41" s="883"/>
      <c r="H41" s="64" t="s">
        <v>15</v>
      </c>
      <c r="I41" s="111">
        <f>J41+L41</f>
        <v>71.599999999999994</v>
      </c>
      <c r="J41" s="83">
        <f>J40</f>
        <v>71.599999999999994</v>
      </c>
      <c r="K41" s="83"/>
      <c r="L41" s="112">
        <f>L40</f>
        <v>0</v>
      </c>
      <c r="M41" s="111">
        <f>M40</f>
        <v>71.599999999999994</v>
      </c>
      <c r="N41" s="83">
        <f>N40</f>
        <v>71.599999999999994</v>
      </c>
      <c r="O41" s="83"/>
      <c r="P41" s="113">
        <f>P40</f>
        <v>0</v>
      </c>
    </row>
    <row r="42" spans="1:16" s="4" customFormat="1" ht="13.5" customHeight="1" thickBot="1" x14ac:dyDescent="0.25">
      <c r="A42" s="70" t="s">
        <v>8</v>
      </c>
      <c r="B42" s="71" t="s">
        <v>8</v>
      </c>
      <c r="C42" s="764" t="s">
        <v>16</v>
      </c>
      <c r="D42" s="765"/>
      <c r="E42" s="765"/>
      <c r="F42" s="765"/>
      <c r="G42" s="765"/>
      <c r="H42" s="755"/>
      <c r="I42" s="76">
        <f>L42+J42</f>
        <v>80</v>
      </c>
      <c r="J42" s="74">
        <f>J41+J39</f>
        <v>80</v>
      </c>
      <c r="K42" s="74">
        <f>K37+K39+K41</f>
        <v>0</v>
      </c>
      <c r="L42" s="75">
        <f>L37+L39+L41</f>
        <v>0</v>
      </c>
      <c r="M42" s="76">
        <f>P42+N42</f>
        <v>151.5</v>
      </c>
      <c r="N42" s="74">
        <f>N37+N39+N41</f>
        <v>151.5</v>
      </c>
      <c r="O42" s="74">
        <f>O37+O39+O41</f>
        <v>0</v>
      </c>
      <c r="P42" s="75">
        <f>P37+P39+P41</f>
        <v>0</v>
      </c>
    </row>
    <row r="43" spans="1:16" s="4" customFormat="1" ht="13.5" customHeight="1" thickBot="1" x14ac:dyDescent="0.25">
      <c r="A43" s="941" t="s">
        <v>141</v>
      </c>
      <c r="B43" s="942"/>
      <c r="C43" s="942"/>
      <c r="D43" s="942"/>
      <c r="E43" s="942"/>
      <c r="F43" s="942"/>
      <c r="G43" s="942"/>
      <c r="H43" s="942"/>
      <c r="I43" s="942"/>
      <c r="J43" s="942"/>
      <c r="K43" s="942"/>
      <c r="L43" s="942"/>
      <c r="M43" s="942"/>
      <c r="N43" s="942"/>
      <c r="O43" s="942"/>
      <c r="P43" s="943"/>
    </row>
    <row r="44" spans="1:16" ht="13.5" customHeight="1" x14ac:dyDescent="0.2">
      <c r="A44" s="898" t="s">
        <v>8</v>
      </c>
      <c r="B44" s="900" t="s">
        <v>8</v>
      </c>
      <c r="C44" s="914" t="s">
        <v>29</v>
      </c>
      <c r="D44" s="916" t="s">
        <v>56</v>
      </c>
      <c r="E44" s="910"/>
      <c r="F44" s="908" t="s">
        <v>8</v>
      </c>
      <c r="G44" s="892" t="s">
        <v>57</v>
      </c>
      <c r="H44" s="80" t="s">
        <v>12</v>
      </c>
      <c r="I44" s="87">
        <v>70</v>
      </c>
      <c r="J44" s="88">
        <v>70</v>
      </c>
      <c r="K44" s="88"/>
      <c r="L44" s="125"/>
      <c r="M44" s="131">
        <f>N44</f>
        <v>75</v>
      </c>
      <c r="N44" s="88">
        <v>75</v>
      </c>
      <c r="O44" s="88"/>
      <c r="P44" s="132">
        <v>0</v>
      </c>
    </row>
    <row r="45" spans="1:16" ht="12" customHeight="1" thickBot="1" x14ac:dyDescent="0.25">
      <c r="A45" s="899"/>
      <c r="B45" s="901"/>
      <c r="C45" s="915"/>
      <c r="D45" s="917"/>
      <c r="E45" s="911"/>
      <c r="F45" s="909"/>
      <c r="G45" s="893"/>
      <c r="H45" s="81" t="s">
        <v>15</v>
      </c>
      <c r="I45" s="89">
        <v>70</v>
      </c>
      <c r="J45" s="90">
        <v>70</v>
      </c>
      <c r="K45" s="90"/>
      <c r="L45" s="126">
        <v>0</v>
      </c>
      <c r="M45" s="133">
        <v>75</v>
      </c>
      <c r="N45" s="90">
        <v>75</v>
      </c>
      <c r="O45" s="90"/>
      <c r="P45" s="134">
        <v>0</v>
      </c>
    </row>
    <row r="46" spans="1:16" s="2" customFormat="1" ht="14.25" customHeight="1" x14ac:dyDescent="0.2">
      <c r="A46" s="894" t="s">
        <v>9</v>
      </c>
      <c r="B46" s="889" t="s">
        <v>8</v>
      </c>
      <c r="C46" s="876" t="s">
        <v>31</v>
      </c>
      <c r="D46" s="902" t="s">
        <v>58</v>
      </c>
      <c r="E46" s="886"/>
      <c r="F46" s="888" t="s">
        <v>8</v>
      </c>
      <c r="G46" s="890"/>
      <c r="H46" s="86" t="s">
        <v>12</v>
      </c>
      <c r="I46" s="85">
        <v>266.8</v>
      </c>
      <c r="J46" s="84">
        <v>266.8</v>
      </c>
      <c r="K46" s="84"/>
      <c r="L46" s="67"/>
      <c r="M46" s="65">
        <v>266.82499999999999</v>
      </c>
      <c r="N46" s="84">
        <v>266.8</v>
      </c>
      <c r="O46" s="84"/>
      <c r="P46" s="66"/>
    </row>
    <row r="47" spans="1:16" s="2" customFormat="1" ht="14.25" customHeight="1" thickBot="1" x14ac:dyDescent="0.25">
      <c r="A47" s="897"/>
      <c r="B47" s="885"/>
      <c r="C47" s="885"/>
      <c r="D47" s="903"/>
      <c r="E47" s="887"/>
      <c r="F47" s="883"/>
      <c r="G47" s="891"/>
      <c r="H47" s="81" t="s">
        <v>15</v>
      </c>
      <c r="I47" s="82">
        <v>266.8</v>
      </c>
      <c r="J47" s="83">
        <v>266.8</v>
      </c>
      <c r="K47" s="83"/>
      <c r="L47" s="112">
        <v>0</v>
      </c>
      <c r="M47" s="111">
        <v>266.82499999999999</v>
      </c>
      <c r="N47" s="83">
        <v>266.8</v>
      </c>
      <c r="O47" s="83"/>
      <c r="P47" s="113">
        <v>0</v>
      </c>
    </row>
    <row r="48" spans="1:16" s="3" customFormat="1" ht="14.25" customHeight="1" x14ac:dyDescent="0.2">
      <c r="A48" s="894" t="s">
        <v>9</v>
      </c>
      <c r="B48" s="889" t="s">
        <v>8</v>
      </c>
      <c r="C48" s="876" t="s">
        <v>34</v>
      </c>
      <c r="D48" s="906" t="s">
        <v>59</v>
      </c>
      <c r="E48" s="886"/>
      <c r="F48" s="888" t="s">
        <v>8</v>
      </c>
      <c r="G48" s="890"/>
      <c r="H48" s="86" t="s">
        <v>12</v>
      </c>
      <c r="I48" s="85">
        <v>98.53</v>
      </c>
      <c r="J48" s="84">
        <v>98.5</v>
      </c>
      <c r="K48" s="84"/>
      <c r="L48" s="67"/>
      <c r="M48" s="65">
        <v>116</v>
      </c>
      <c r="N48" s="84">
        <v>116</v>
      </c>
      <c r="O48" s="84"/>
      <c r="P48" s="66"/>
    </row>
    <row r="49" spans="1:16" ht="13.5" thickBot="1" x14ac:dyDescent="0.25">
      <c r="A49" s="897"/>
      <c r="B49" s="885"/>
      <c r="C49" s="885"/>
      <c r="D49" s="907"/>
      <c r="E49" s="887"/>
      <c r="F49" s="883"/>
      <c r="G49" s="891"/>
      <c r="H49" s="81" t="s">
        <v>15</v>
      </c>
      <c r="I49" s="82">
        <v>98.53</v>
      </c>
      <c r="J49" s="83">
        <v>98.5</v>
      </c>
      <c r="K49" s="83"/>
      <c r="L49" s="112">
        <v>0</v>
      </c>
      <c r="M49" s="111">
        <v>116</v>
      </c>
      <c r="N49" s="83">
        <v>116</v>
      </c>
      <c r="O49" s="83"/>
      <c r="P49" s="113">
        <v>0</v>
      </c>
    </row>
    <row r="50" spans="1:16" x14ac:dyDescent="0.2">
      <c r="A50" s="894" t="s">
        <v>9</v>
      </c>
      <c r="B50" s="889" t="s">
        <v>8</v>
      </c>
      <c r="C50" s="876" t="s">
        <v>36</v>
      </c>
      <c r="D50" s="902" t="s">
        <v>61</v>
      </c>
      <c r="E50" s="886"/>
      <c r="F50" s="888" t="s">
        <v>8</v>
      </c>
      <c r="G50" s="890"/>
      <c r="H50" s="86" t="s">
        <v>12</v>
      </c>
      <c r="I50" s="85">
        <v>1.86</v>
      </c>
      <c r="J50" s="84">
        <v>1.9</v>
      </c>
      <c r="K50" s="84"/>
      <c r="L50" s="67"/>
      <c r="M50" s="65">
        <v>2.8</v>
      </c>
      <c r="N50" s="84">
        <v>2.8</v>
      </c>
      <c r="O50" s="84"/>
      <c r="P50" s="66"/>
    </row>
    <row r="51" spans="1:16" ht="13.5" thickBot="1" x14ac:dyDescent="0.25">
      <c r="A51" s="897"/>
      <c r="B51" s="885"/>
      <c r="C51" s="885"/>
      <c r="D51" s="903"/>
      <c r="E51" s="887"/>
      <c r="F51" s="883"/>
      <c r="G51" s="891"/>
      <c r="H51" s="81" t="s">
        <v>15</v>
      </c>
      <c r="I51" s="82">
        <v>1.86</v>
      </c>
      <c r="J51" s="83">
        <v>1.9</v>
      </c>
      <c r="K51" s="83"/>
      <c r="L51" s="112">
        <v>0</v>
      </c>
      <c r="M51" s="111">
        <v>2.8</v>
      </c>
      <c r="N51" s="83">
        <v>2.8</v>
      </c>
      <c r="O51" s="83"/>
      <c r="P51" s="113">
        <v>0</v>
      </c>
    </row>
    <row r="52" spans="1:16" x14ac:dyDescent="0.2">
      <c r="A52" s="894" t="s">
        <v>9</v>
      </c>
      <c r="B52" s="889" t="s">
        <v>8</v>
      </c>
      <c r="C52" s="876" t="s">
        <v>30</v>
      </c>
      <c r="D52" s="906" t="s">
        <v>62</v>
      </c>
      <c r="E52" s="886"/>
      <c r="F52" s="888" t="s">
        <v>8</v>
      </c>
      <c r="G52" s="890"/>
      <c r="H52" s="86" t="s">
        <v>12</v>
      </c>
      <c r="I52" s="85">
        <v>24</v>
      </c>
      <c r="J52" s="84">
        <v>24</v>
      </c>
      <c r="K52" s="84"/>
      <c r="L52" s="67"/>
      <c r="M52" s="65">
        <v>43.9</v>
      </c>
      <c r="N52" s="84">
        <v>43.9</v>
      </c>
      <c r="O52" s="84"/>
      <c r="P52" s="66"/>
    </row>
    <row r="53" spans="1:16" ht="13.5" thickBot="1" x14ac:dyDescent="0.25">
      <c r="A53" s="897"/>
      <c r="B53" s="885"/>
      <c r="C53" s="885"/>
      <c r="D53" s="907"/>
      <c r="E53" s="887"/>
      <c r="F53" s="883"/>
      <c r="G53" s="891"/>
      <c r="H53" s="81" t="s">
        <v>15</v>
      </c>
      <c r="I53" s="82">
        <v>24</v>
      </c>
      <c r="J53" s="83">
        <v>24</v>
      </c>
      <c r="K53" s="83"/>
      <c r="L53" s="112">
        <v>0</v>
      </c>
      <c r="M53" s="111">
        <v>43.9</v>
      </c>
      <c r="N53" s="83">
        <v>43.9</v>
      </c>
      <c r="O53" s="83"/>
      <c r="P53" s="113">
        <v>0</v>
      </c>
    </row>
    <row r="54" spans="1:16" x14ac:dyDescent="0.2">
      <c r="A54" s="894" t="s">
        <v>9</v>
      </c>
      <c r="B54" s="889" t="s">
        <v>8</v>
      </c>
      <c r="C54" s="876" t="s">
        <v>37</v>
      </c>
      <c r="D54" s="906" t="s">
        <v>63</v>
      </c>
      <c r="E54" s="886"/>
      <c r="F54" s="888" t="s">
        <v>8</v>
      </c>
      <c r="G54" s="890"/>
      <c r="H54" s="95" t="s">
        <v>12</v>
      </c>
      <c r="I54" s="85">
        <v>49.8</v>
      </c>
      <c r="J54" s="84">
        <v>49.8</v>
      </c>
      <c r="K54" s="84"/>
      <c r="L54" s="67"/>
      <c r="M54" s="136">
        <v>57</v>
      </c>
      <c r="N54" s="107">
        <v>57</v>
      </c>
      <c r="O54" s="84"/>
      <c r="P54" s="66"/>
    </row>
    <row r="55" spans="1:16" ht="13.5" thickBot="1" x14ac:dyDescent="0.25">
      <c r="A55" s="897"/>
      <c r="B55" s="885"/>
      <c r="C55" s="885"/>
      <c r="D55" s="907"/>
      <c r="E55" s="887"/>
      <c r="F55" s="883"/>
      <c r="G55" s="891"/>
      <c r="H55" s="81" t="s">
        <v>15</v>
      </c>
      <c r="I55" s="82">
        <v>49.8</v>
      </c>
      <c r="J55" s="83">
        <v>49.8</v>
      </c>
      <c r="K55" s="83"/>
      <c r="L55" s="112">
        <v>0</v>
      </c>
      <c r="M55" s="111">
        <v>57</v>
      </c>
      <c r="N55" s="83">
        <v>57</v>
      </c>
      <c r="O55" s="83"/>
      <c r="P55" s="113">
        <v>0</v>
      </c>
    </row>
    <row r="56" spans="1:16" x14ac:dyDescent="0.2">
      <c r="A56" s="894" t="s">
        <v>9</v>
      </c>
      <c r="B56" s="889" t="s">
        <v>8</v>
      </c>
      <c r="C56" s="876" t="s">
        <v>38</v>
      </c>
      <c r="D56" s="902" t="s">
        <v>64</v>
      </c>
      <c r="E56" s="886"/>
      <c r="F56" s="888" t="s">
        <v>8</v>
      </c>
      <c r="G56" s="890"/>
      <c r="H56" s="86" t="s">
        <v>12</v>
      </c>
      <c r="I56" s="85">
        <v>4</v>
      </c>
      <c r="J56" s="84">
        <v>4</v>
      </c>
      <c r="K56" s="84"/>
      <c r="L56" s="67"/>
      <c r="M56" s="65">
        <v>4</v>
      </c>
      <c r="N56" s="84">
        <v>4</v>
      </c>
      <c r="O56" s="84"/>
      <c r="P56" s="66"/>
    </row>
    <row r="57" spans="1:16" ht="13.5" thickBot="1" x14ac:dyDescent="0.25">
      <c r="A57" s="897"/>
      <c r="B57" s="885"/>
      <c r="C57" s="885"/>
      <c r="D57" s="903"/>
      <c r="E57" s="887"/>
      <c r="F57" s="883"/>
      <c r="G57" s="891"/>
      <c r="H57" s="81" t="s">
        <v>15</v>
      </c>
      <c r="I57" s="82">
        <v>4</v>
      </c>
      <c r="J57" s="83">
        <v>4</v>
      </c>
      <c r="K57" s="83"/>
      <c r="L57" s="112">
        <v>0</v>
      </c>
      <c r="M57" s="111">
        <v>4</v>
      </c>
      <c r="N57" s="83">
        <v>4</v>
      </c>
      <c r="O57" s="83"/>
      <c r="P57" s="113">
        <v>0</v>
      </c>
    </row>
    <row r="58" spans="1:16" ht="13.5" customHeight="1" thickBot="1" x14ac:dyDescent="0.25">
      <c r="A58" s="912" t="s">
        <v>9</v>
      </c>
      <c r="B58" s="889" t="s">
        <v>8</v>
      </c>
      <c r="C58" s="876" t="s">
        <v>39</v>
      </c>
      <c r="D58" s="149" t="s">
        <v>65</v>
      </c>
      <c r="E58" s="882"/>
      <c r="F58" s="888" t="s">
        <v>8</v>
      </c>
      <c r="G58" s="930"/>
      <c r="H58" s="96"/>
      <c r="I58" s="98">
        <v>25.5</v>
      </c>
      <c r="J58" s="106">
        <v>25.5</v>
      </c>
      <c r="K58" s="97"/>
      <c r="L58" s="127"/>
      <c r="M58" s="148">
        <v>30</v>
      </c>
      <c r="N58" s="106">
        <v>30</v>
      </c>
      <c r="O58" s="97"/>
      <c r="P58" s="137"/>
    </row>
    <row r="59" spans="1:16" ht="13.5" thickBot="1" x14ac:dyDescent="0.25">
      <c r="A59" s="887"/>
      <c r="B59" s="913"/>
      <c r="C59" s="913"/>
      <c r="D59" s="150"/>
      <c r="E59" s="883"/>
      <c r="F59" s="883"/>
      <c r="G59" s="891"/>
      <c r="H59" s="103" t="s">
        <v>15</v>
      </c>
      <c r="I59" s="104">
        <v>25.5</v>
      </c>
      <c r="J59" s="105">
        <v>25.5</v>
      </c>
      <c r="K59" s="105"/>
      <c r="L59" s="128">
        <v>0</v>
      </c>
      <c r="M59" s="104">
        <v>30</v>
      </c>
      <c r="N59" s="105">
        <v>30</v>
      </c>
      <c r="O59" s="105"/>
      <c r="P59" s="138"/>
    </row>
    <row r="60" spans="1:16" x14ac:dyDescent="0.2">
      <c r="A60" s="894" t="s">
        <v>9</v>
      </c>
      <c r="B60" s="889" t="s">
        <v>8</v>
      </c>
      <c r="C60" s="876" t="s">
        <v>71</v>
      </c>
      <c r="D60" s="906" t="s">
        <v>66</v>
      </c>
      <c r="E60" s="886"/>
      <c r="F60" s="888" t="s">
        <v>8</v>
      </c>
      <c r="G60" s="890"/>
      <c r="H60" s="86" t="s">
        <v>12</v>
      </c>
      <c r="I60" s="85">
        <v>3.47</v>
      </c>
      <c r="J60" s="84">
        <v>3.5</v>
      </c>
      <c r="K60" s="84"/>
      <c r="L60" s="67"/>
      <c r="M60" s="65">
        <v>4.3</v>
      </c>
      <c r="N60" s="84">
        <v>4.32</v>
      </c>
      <c r="O60" s="84"/>
      <c r="P60" s="66"/>
    </row>
    <row r="61" spans="1:16" ht="13.5" thickBot="1" x14ac:dyDescent="0.25">
      <c r="A61" s="897"/>
      <c r="B61" s="885"/>
      <c r="C61" s="885"/>
      <c r="D61" s="907"/>
      <c r="E61" s="887"/>
      <c r="F61" s="883"/>
      <c r="G61" s="891"/>
      <c r="H61" s="81" t="s">
        <v>15</v>
      </c>
      <c r="I61" s="82">
        <v>3.47</v>
      </c>
      <c r="J61" s="83">
        <v>3.5</v>
      </c>
      <c r="K61" s="83"/>
      <c r="L61" s="112">
        <v>0</v>
      </c>
      <c r="M61" s="111">
        <v>4.3</v>
      </c>
      <c r="N61" s="83">
        <v>4.32</v>
      </c>
      <c r="O61" s="83"/>
      <c r="P61" s="113">
        <v>0</v>
      </c>
    </row>
    <row r="62" spans="1:16" x14ac:dyDescent="0.2">
      <c r="A62" s="894" t="s">
        <v>9</v>
      </c>
      <c r="B62" s="889" t="s">
        <v>8</v>
      </c>
      <c r="C62" s="876" t="s">
        <v>40</v>
      </c>
      <c r="D62" s="902" t="s">
        <v>67</v>
      </c>
      <c r="E62" s="886"/>
      <c r="F62" s="888" t="s">
        <v>8</v>
      </c>
      <c r="G62" s="890"/>
      <c r="H62" s="86" t="s">
        <v>12</v>
      </c>
      <c r="I62" s="85">
        <v>1.2</v>
      </c>
      <c r="J62" s="84">
        <v>1.2</v>
      </c>
      <c r="K62" s="84"/>
      <c r="L62" s="67"/>
      <c r="M62" s="65">
        <v>1.2</v>
      </c>
      <c r="N62" s="84">
        <v>1.2</v>
      </c>
      <c r="O62" s="84"/>
      <c r="P62" s="66"/>
    </row>
    <row r="63" spans="1:16" ht="13.5" thickBot="1" x14ac:dyDescent="0.25">
      <c r="A63" s="897"/>
      <c r="B63" s="885"/>
      <c r="C63" s="885"/>
      <c r="D63" s="903"/>
      <c r="E63" s="887"/>
      <c r="F63" s="883"/>
      <c r="G63" s="891"/>
      <c r="H63" s="81" t="s">
        <v>15</v>
      </c>
      <c r="I63" s="82">
        <v>1.2</v>
      </c>
      <c r="J63" s="83">
        <v>1.2</v>
      </c>
      <c r="K63" s="83"/>
      <c r="L63" s="112">
        <v>0</v>
      </c>
      <c r="M63" s="111">
        <v>1.2</v>
      </c>
      <c r="N63" s="83">
        <v>1.2</v>
      </c>
      <c r="O63" s="83"/>
      <c r="P63" s="113">
        <v>0</v>
      </c>
    </row>
    <row r="64" spans="1:16" x14ac:dyDescent="0.2">
      <c r="A64" s="898" t="s">
        <v>9</v>
      </c>
      <c r="B64" s="900" t="s">
        <v>8</v>
      </c>
      <c r="C64" s="914" t="s">
        <v>41</v>
      </c>
      <c r="D64" s="916" t="s">
        <v>68</v>
      </c>
      <c r="E64" s="910"/>
      <c r="F64" s="908" t="s">
        <v>8</v>
      </c>
      <c r="G64" s="892"/>
      <c r="H64" s="80" t="s">
        <v>12</v>
      </c>
      <c r="I64" s="87">
        <v>5.49</v>
      </c>
      <c r="J64" s="88">
        <v>5.5</v>
      </c>
      <c r="K64" s="88"/>
      <c r="L64" s="125"/>
      <c r="M64" s="135">
        <v>10.08</v>
      </c>
      <c r="N64" s="88">
        <v>10.1</v>
      </c>
      <c r="O64" s="88"/>
      <c r="P64" s="132"/>
    </row>
    <row r="65" spans="1:16" ht="13.5" thickBot="1" x14ac:dyDescent="0.25">
      <c r="A65" s="899"/>
      <c r="B65" s="901"/>
      <c r="C65" s="915"/>
      <c r="D65" s="917"/>
      <c r="E65" s="911"/>
      <c r="F65" s="909"/>
      <c r="G65" s="893"/>
      <c r="H65" s="81" t="s">
        <v>15</v>
      </c>
      <c r="I65" s="89">
        <v>5.49</v>
      </c>
      <c r="J65" s="90">
        <v>5.5</v>
      </c>
      <c r="K65" s="90"/>
      <c r="L65" s="126">
        <v>0</v>
      </c>
      <c r="M65" s="133">
        <v>10.08</v>
      </c>
      <c r="N65" s="90">
        <v>10.1</v>
      </c>
      <c r="O65" s="90"/>
      <c r="P65" s="134">
        <v>0</v>
      </c>
    </row>
    <row r="66" spans="1:16" x14ac:dyDescent="0.2">
      <c r="A66" s="894" t="s">
        <v>9</v>
      </c>
      <c r="B66" s="889" t="s">
        <v>8</v>
      </c>
      <c r="C66" s="876" t="s">
        <v>44</v>
      </c>
      <c r="D66" s="906" t="s">
        <v>72</v>
      </c>
      <c r="E66" s="886"/>
      <c r="F66" s="888" t="s">
        <v>8</v>
      </c>
      <c r="G66" s="890"/>
      <c r="H66" s="151" t="s">
        <v>12</v>
      </c>
      <c r="I66" s="85">
        <v>18</v>
      </c>
      <c r="J66" s="84">
        <v>18</v>
      </c>
      <c r="K66" s="84"/>
      <c r="L66" s="67"/>
      <c r="M66" s="136">
        <v>29.25</v>
      </c>
      <c r="N66" s="107">
        <v>29.3</v>
      </c>
      <c r="O66" s="84"/>
      <c r="P66" s="66"/>
    </row>
    <row r="67" spans="1:16" ht="13.5" thickBot="1" x14ac:dyDescent="0.25">
      <c r="A67" s="897"/>
      <c r="B67" s="885"/>
      <c r="C67" s="885"/>
      <c r="D67" s="907"/>
      <c r="E67" s="887"/>
      <c r="F67" s="883"/>
      <c r="G67" s="891"/>
      <c r="H67" s="81" t="s">
        <v>15</v>
      </c>
      <c r="I67" s="82">
        <v>18</v>
      </c>
      <c r="J67" s="83">
        <v>18</v>
      </c>
      <c r="K67" s="83"/>
      <c r="L67" s="112">
        <v>0</v>
      </c>
      <c r="M67" s="111">
        <v>29.25</v>
      </c>
      <c r="N67" s="83">
        <v>29.3</v>
      </c>
      <c r="O67" s="83"/>
      <c r="P67" s="113">
        <v>0</v>
      </c>
    </row>
    <row r="68" spans="1:16" x14ac:dyDescent="0.2">
      <c r="A68" s="894" t="s">
        <v>9</v>
      </c>
      <c r="B68" s="889" t="s">
        <v>8</v>
      </c>
      <c r="C68" s="876" t="s">
        <v>46</v>
      </c>
      <c r="D68" s="902" t="s">
        <v>74</v>
      </c>
      <c r="E68" s="886"/>
      <c r="F68" s="888" t="s">
        <v>8</v>
      </c>
      <c r="G68" s="890"/>
      <c r="H68" s="86" t="s">
        <v>12</v>
      </c>
      <c r="I68" s="85">
        <v>21</v>
      </c>
      <c r="J68" s="84">
        <v>21</v>
      </c>
      <c r="K68" s="84"/>
      <c r="L68" s="67"/>
      <c r="M68" s="65">
        <v>20.12</v>
      </c>
      <c r="N68" s="84">
        <v>20.100000000000001</v>
      </c>
      <c r="O68" s="84"/>
      <c r="P68" s="66"/>
    </row>
    <row r="69" spans="1:16" ht="13.5" thickBot="1" x14ac:dyDescent="0.25">
      <c r="A69" s="897"/>
      <c r="B69" s="885"/>
      <c r="C69" s="885"/>
      <c r="D69" s="903"/>
      <c r="E69" s="887"/>
      <c r="F69" s="883"/>
      <c r="G69" s="891"/>
      <c r="H69" s="81" t="s">
        <v>15</v>
      </c>
      <c r="I69" s="82">
        <v>21</v>
      </c>
      <c r="J69" s="83">
        <v>21</v>
      </c>
      <c r="K69" s="83"/>
      <c r="L69" s="112">
        <v>0</v>
      </c>
      <c r="M69" s="111">
        <v>20.12</v>
      </c>
      <c r="N69" s="83">
        <v>20.100000000000001</v>
      </c>
      <c r="O69" s="83"/>
      <c r="P69" s="113">
        <v>0</v>
      </c>
    </row>
    <row r="70" spans="1:16" x14ac:dyDescent="0.2">
      <c r="A70" s="894" t="s">
        <v>9</v>
      </c>
      <c r="B70" s="889" t="s">
        <v>8</v>
      </c>
      <c r="C70" s="876" t="s">
        <v>80</v>
      </c>
      <c r="D70" s="902" t="s">
        <v>75</v>
      </c>
      <c r="E70" s="886"/>
      <c r="F70" s="888" t="s">
        <v>8</v>
      </c>
      <c r="G70" s="890"/>
      <c r="H70" s="86" t="s">
        <v>12</v>
      </c>
      <c r="I70" s="85">
        <v>10.1</v>
      </c>
      <c r="J70" s="84">
        <v>10.1</v>
      </c>
      <c r="K70" s="84"/>
      <c r="L70" s="67"/>
      <c r="M70" s="65">
        <v>5.8</v>
      </c>
      <c r="N70" s="84">
        <v>5.8</v>
      </c>
      <c r="O70" s="84"/>
      <c r="P70" s="66"/>
    </row>
    <row r="71" spans="1:16" ht="13.5" thickBot="1" x14ac:dyDescent="0.25">
      <c r="A71" s="897"/>
      <c r="B71" s="885"/>
      <c r="C71" s="885"/>
      <c r="D71" s="903"/>
      <c r="E71" s="887"/>
      <c r="F71" s="883"/>
      <c r="G71" s="891"/>
      <c r="H71" s="81" t="s">
        <v>15</v>
      </c>
      <c r="I71" s="82">
        <v>10.1</v>
      </c>
      <c r="J71" s="83">
        <v>10.1</v>
      </c>
      <c r="K71" s="83"/>
      <c r="L71" s="112">
        <v>0</v>
      </c>
      <c r="M71" s="111">
        <v>5.8</v>
      </c>
      <c r="N71" s="83">
        <v>5.8</v>
      </c>
      <c r="O71" s="83"/>
      <c r="P71" s="113">
        <v>0</v>
      </c>
    </row>
    <row r="72" spans="1:16" x14ac:dyDescent="0.2">
      <c r="A72" s="894" t="s">
        <v>9</v>
      </c>
      <c r="B72" s="889" t="s">
        <v>8</v>
      </c>
      <c r="C72" s="876" t="s">
        <v>47</v>
      </c>
      <c r="D72" s="902" t="s">
        <v>78</v>
      </c>
      <c r="E72" s="886"/>
      <c r="F72" s="888" t="s">
        <v>8</v>
      </c>
      <c r="G72" s="890"/>
      <c r="H72" s="86" t="s">
        <v>12</v>
      </c>
      <c r="I72" s="85">
        <v>4.3559999999999999</v>
      </c>
      <c r="J72" s="84">
        <v>4.4000000000000004</v>
      </c>
      <c r="K72" s="84"/>
      <c r="L72" s="67"/>
      <c r="M72" s="65">
        <v>4.74</v>
      </c>
      <c r="N72" s="84">
        <v>4.7</v>
      </c>
      <c r="O72" s="84"/>
      <c r="P72" s="66"/>
    </row>
    <row r="73" spans="1:16" ht="13.5" thickBot="1" x14ac:dyDescent="0.25">
      <c r="A73" s="897"/>
      <c r="B73" s="885"/>
      <c r="C73" s="885"/>
      <c r="D73" s="903"/>
      <c r="E73" s="887"/>
      <c r="F73" s="883"/>
      <c r="G73" s="891"/>
      <c r="H73" s="81" t="s">
        <v>15</v>
      </c>
      <c r="I73" s="82">
        <v>4.3559999999999999</v>
      </c>
      <c r="J73" s="83">
        <v>4.4000000000000004</v>
      </c>
      <c r="K73" s="83"/>
      <c r="L73" s="112">
        <v>0</v>
      </c>
      <c r="M73" s="111">
        <v>4.74</v>
      </c>
      <c r="N73" s="83">
        <v>4.7</v>
      </c>
      <c r="O73" s="83"/>
      <c r="P73" s="113">
        <v>0</v>
      </c>
    </row>
    <row r="74" spans="1:16" x14ac:dyDescent="0.2">
      <c r="A74" s="894" t="s">
        <v>9</v>
      </c>
      <c r="B74" s="889" t="s">
        <v>8</v>
      </c>
      <c r="C74" s="876" t="s">
        <v>48</v>
      </c>
      <c r="D74" s="902" t="s">
        <v>79</v>
      </c>
      <c r="E74" s="886"/>
      <c r="F74" s="888" t="s">
        <v>8</v>
      </c>
      <c r="G74" s="890"/>
      <c r="H74" s="95" t="s">
        <v>12</v>
      </c>
      <c r="I74" s="85">
        <v>142.6</v>
      </c>
      <c r="J74" s="84">
        <v>142.6</v>
      </c>
      <c r="K74" s="84"/>
      <c r="L74" s="67"/>
      <c r="M74" s="136">
        <v>74.355000000000004</v>
      </c>
      <c r="N74" s="107">
        <v>74.400000000000006</v>
      </c>
      <c r="O74" s="84"/>
      <c r="P74" s="66"/>
    </row>
    <row r="75" spans="1:16" ht="13.5" thickBot="1" x14ac:dyDescent="0.25">
      <c r="A75" s="897"/>
      <c r="B75" s="885"/>
      <c r="C75" s="885"/>
      <c r="D75" s="903"/>
      <c r="E75" s="887"/>
      <c r="F75" s="883"/>
      <c r="G75" s="891"/>
      <c r="H75" s="81" t="s">
        <v>15</v>
      </c>
      <c r="I75" s="82">
        <v>142.6</v>
      </c>
      <c r="J75" s="83">
        <v>142.6</v>
      </c>
      <c r="K75" s="83"/>
      <c r="L75" s="112">
        <v>0</v>
      </c>
      <c r="M75" s="111">
        <v>74.355000000000004</v>
      </c>
      <c r="N75" s="83">
        <v>74.400000000000006</v>
      </c>
      <c r="O75" s="83"/>
      <c r="P75" s="113">
        <v>0</v>
      </c>
    </row>
    <row r="76" spans="1:16" x14ac:dyDescent="0.2">
      <c r="A76" s="894" t="s">
        <v>9</v>
      </c>
      <c r="B76" s="889" t="s">
        <v>8</v>
      </c>
      <c r="C76" s="876" t="s">
        <v>49</v>
      </c>
      <c r="D76" s="902" t="s">
        <v>81</v>
      </c>
      <c r="E76" s="886"/>
      <c r="F76" s="888" t="s">
        <v>8</v>
      </c>
      <c r="G76" s="890"/>
      <c r="H76" s="86" t="s">
        <v>12</v>
      </c>
      <c r="I76" s="85">
        <v>40.700000000000003</v>
      </c>
      <c r="J76" s="84">
        <v>40.700000000000003</v>
      </c>
      <c r="K76" s="84"/>
      <c r="L76" s="67"/>
      <c r="M76" s="65">
        <v>40.700000000000003</v>
      </c>
      <c r="N76" s="84">
        <v>40.700000000000003</v>
      </c>
      <c r="O76" s="84"/>
      <c r="P76" s="66"/>
    </row>
    <row r="77" spans="1:16" ht="13.5" thickBot="1" x14ac:dyDescent="0.25">
      <c r="A77" s="897"/>
      <c r="B77" s="885"/>
      <c r="C77" s="885"/>
      <c r="D77" s="903"/>
      <c r="E77" s="887"/>
      <c r="F77" s="883"/>
      <c r="G77" s="891"/>
      <c r="H77" s="81" t="s">
        <v>15</v>
      </c>
      <c r="I77" s="82">
        <v>40.700000000000003</v>
      </c>
      <c r="J77" s="83">
        <v>40.700000000000003</v>
      </c>
      <c r="K77" s="83"/>
      <c r="L77" s="112">
        <v>0</v>
      </c>
      <c r="M77" s="111">
        <v>40.700000000000003</v>
      </c>
      <c r="N77" s="83">
        <v>40.700000000000003</v>
      </c>
      <c r="O77" s="83"/>
      <c r="P77" s="113">
        <v>0</v>
      </c>
    </row>
    <row r="78" spans="1:16" x14ac:dyDescent="0.2">
      <c r="A78" s="894" t="s">
        <v>9</v>
      </c>
      <c r="B78" s="889" t="s">
        <v>8</v>
      </c>
      <c r="C78" s="876" t="s">
        <v>50</v>
      </c>
      <c r="D78" s="902" t="s">
        <v>83</v>
      </c>
      <c r="E78" s="886"/>
      <c r="F78" s="888" t="s">
        <v>8</v>
      </c>
      <c r="G78" s="890"/>
      <c r="H78" s="86" t="s">
        <v>12</v>
      </c>
      <c r="I78" s="85">
        <v>6.95</v>
      </c>
      <c r="J78" s="84">
        <v>7</v>
      </c>
      <c r="K78" s="84"/>
      <c r="L78" s="67"/>
      <c r="M78" s="65">
        <v>7</v>
      </c>
      <c r="N78" s="84">
        <v>7</v>
      </c>
      <c r="O78" s="84"/>
      <c r="P78" s="66"/>
    </row>
    <row r="79" spans="1:16" ht="13.5" thickBot="1" x14ac:dyDescent="0.25">
      <c r="A79" s="897"/>
      <c r="B79" s="885"/>
      <c r="C79" s="885"/>
      <c r="D79" s="903"/>
      <c r="E79" s="887"/>
      <c r="F79" s="883"/>
      <c r="G79" s="891"/>
      <c r="H79" s="81" t="s">
        <v>15</v>
      </c>
      <c r="I79" s="82">
        <v>6.95</v>
      </c>
      <c r="J79" s="83">
        <v>7</v>
      </c>
      <c r="K79" s="83"/>
      <c r="L79" s="112">
        <v>0</v>
      </c>
      <c r="M79" s="111">
        <v>7</v>
      </c>
      <c r="N79" s="83">
        <v>7</v>
      </c>
      <c r="O79" s="83"/>
      <c r="P79" s="113">
        <v>0</v>
      </c>
    </row>
    <row r="80" spans="1:16" x14ac:dyDescent="0.2">
      <c r="A80" s="894" t="s">
        <v>9</v>
      </c>
      <c r="B80" s="889" t="s">
        <v>8</v>
      </c>
      <c r="C80" s="876" t="s">
        <v>91</v>
      </c>
      <c r="D80" s="906" t="s">
        <v>86</v>
      </c>
      <c r="E80" s="886"/>
      <c r="F80" s="888" t="s">
        <v>8</v>
      </c>
      <c r="G80" s="890"/>
      <c r="H80" s="86" t="s">
        <v>12</v>
      </c>
      <c r="I80" s="85">
        <v>176</v>
      </c>
      <c r="J80" s="84">
        <v>176</v>
      </c>
      <c r="K80" s="84"/>
      <c r="L80" s="67"/>
      <c r="M80" s="65">
        <v>200</v>
      </c>
      <c r="N80" s="84">
        <v>200</v>
      </c>
      <c r="O80" s="84"/>
      <c r="P80" s="66"/>
    </row>
    <row r="81" spans="1:31" ht="13.5" thickBot="1" x14ac:dyDescent="0.25">
      <c r="A81" s="897"/>
      <c r="B81" s="885"/>
      <c r="C81" s="885"/>
      <c r="D81" s="907"/>
      <c r="E81" s="887"/>
      <c r="F81" s="883"/>
      <c r="G81" s="891"/>
      <c r="H81" s="81" t="s">
        <v>15</v>
      </c>
      <c r="I81" s="82">
        <v>176</v>
      </c>
      <c r="J81" s="83">
        <v>176</v>
      </c>
      <c r="K81" s="83"/>
      <c r="L81" s="112">
        <v>0</v>
      </c>
      <c r="M81" s="111">
        <v>200</v>
      </c>
      <c r="N81" s="83">
        <v>200</v>
      </c>
      <c r="O81" s="83"/>
      <c r="P81" s="113">
        <v>0</v>
      </c>
    </row>
    <row r="82" spans="1:31" x14ac:dyDescent="0.2">
      <c r="A82" s="894" t="s">
        <v>9</v>
      </c>
      <c r="B82" s="889" t="s">
        <v>8</v>
      </c>
      <c r="C82" s="876" t="s">
        <v>93</v>
      </c>
      <c r="D82" s="906" t="s">
        <v>87</v>
      </c>
      <c r="E82" s="886"/>
      <c r="F82" s="888" t="s">
        <v>8</v>
      </c>
      <c r="G82" s="890"/>
      <c r="H82" s="86" t="s">
        <v>12</v>
      </c>
      <c r="I82" s="85">
        <v>173</v>
      </c>
      <c r="J82" s="84">
        <v>173</v>
      </c>
      <c r="K82" s="84"/>
      <c r="L82" s="67"/>
      <c r="M82" s="65">
        <v>200</v>
      </c>
      <c r="N82" s="84">
        <v>200</v>
      </c>
      <c r="O82" s="84"/>
      <c r="P82" s="66"/>
    </row>
    <row r="83" spans="1:31" ht="13.5" thickBot="1" x14ac:dyDescent="0.25">
      <c r="A83" s="897"/>
      <c r="B83" s="885"/>
      <c r="C83" s="885"/>
      <c r="D83" s="907"/>
      <c r="E83" s="887"/>
      <c r="F83" s="883"/>
      <c r="G83" s="891"/>
      <c r="H83" s="81" t="s">
        <v>15</v>
      </c>
      <c r="I83" s="82">
        <v>173</v>
      </c>
      <c r="J83" s="83">
        <v>173</v>
      </c>
      <c r="K83" s="83"/>
      <c r="L83" s="112">
        <v>0</v>
      </c>
      <c r="M83" s="111">
        <v>200</v>
      </c>
      <c r="N83" s="83">
        <v>200</v>
      </c>
      <c r="O83" s="83"/>
      <c r="P83" s="113">
        <v>0</v>
      </c>
    </row>
    <row r="84" spans="1:31" x14ac:dyDescent="0.2">
      <c r="A84" s="894" t="s">
        <v>9</v>
      </c>
      <c r="B84" s="889" t="s">
        <v>8</v>
      </c>
      <c r="C84" s="876" t="s">
        <v>95</v>
      </c>
      <c r="D84" s="906" t="s">
        <v>88</v>
      </c>
      <c r="E84" s="886"/>
      <c r="F84" s="888" t="s">
        <v>8</v>
      </c>
      <c r="G84" s="890"/>
      <c r="H84" s="86" t="s">
        <v>12</v>
      </c>
      <c r="I84" s="85">
        <v>25.65</v>
      </c>
      <c r="J84" s="84">
        <v>25.65</v>
      </c>
      <c r="K84" s="84"/>
      <c r="L84" s="67"/>
      <c r="M84" s="65">
        <v>30</v>
      </c>
      <c r="N84" s="84">
        <v>30</v>
      </c>
      <c r="O84" s="84"/>
      <c r="P84" s="66"/>
    </row>
    <row r="85" spans="1:31" ht="13.5" thickBot="1" x14ac:dyDescent="0.25">
      <c r="A85" s="897"/>
      <c r="B85" s="885"/>
      <c r="C85" s="885"/>
      <c r="D85" s="907"/>
      <c r="E85" s="887"/>
      <c r="F85" s="883"/>
      <c r="G85" s="891"/>
      <c r="H85" s="81" t="s">
        <v>15</v>
      </c>
      <c r="I85" s="82">
        <v>25.65</v>
      </c>
      <c r="J85" s="83">
        <v>25.65</v>
      </c>
      <c r="K85" s="83"/>
      <c r="L85" s="112">
        <v>0</v>
      </c>
      <c r="M85" s="111">
        <v>30</v>
      </c>
      <c r="N85" s="83">
        <v>30</v>
      </c>
      <c r="O85" s="83"/>
      <c r="P85" s="113">
        <v>0</v>
      </c>
    </row>
    <row r="86" spans="1:31" x14ac:dyDescent="0.2">
      <c r="A86" s="898" t="s">
        <v>9</v>
      </c>
      <c r="B86" s="900" t="s">
        <v>8</v>
      </c>
      <c r="C86" s="914" t="s">
        <v>97</v>
      </c>
      <c r="D86" s="916" t="s">
        <v>90</v>
      </c>
      <c r="E86" s="910"/>
      <c r="F86" s="908" t="s">
        <v>8</v>
      </c>
      <c r="G86" s="892"/>
      <c r="H86" s="80" t="s">
        <v>12</v>
      </c>
      <c r="I86" s="87">
        <v>5.09</v>
      </c>
      <c r="J86" s="88">
        <v>5.0999999999999996</v>
      </c>
      <c r="K86" s="88"/>
      <c r="L86" s="125"/>
      <c r="M86" s="135">
        <v>6</v>
      </c>
      <c r="N86" s="88">
        <v>6</v>
      </c>
      <c r="O86" s="88"/>
      <c r="P86" s="132"/>
    </row>
    <row r="87" spans="1:31" ht="13.5" thickBot="1" x14ac:dyDescent="0.25">
      <c r="A87" s="899"/>
      <c r="B87" s="901"/>
      <c r="C87" s="915"/>
      <c r="D87" s="917"/>
      <c r="E87" s="911"/>
      <c r="F87" s="909"/>
      <c r="G87" s="893"/>
      <c r="H87" s="81" t="s">
        <v>15</v>
      </c>
      <c r="I87" s="89">
        <v>5.09</v>
      </c>
      <c r="J87" s="90">
        <v>5.0999999999999996</v>
      </c>
      <c r="K87" s="90"/>
      <c r="L87" s="126">
        <v>0</v>
      </c>
      <c r="M87" s="133">
        <v>6</v>
      </c>
      <c r="N87" s="90">
        <v>6</v>
      </c>
      <c r="O87" s="90"/>
      <c r="P87" s="134">
        <v>0</v>
      </c>
    </row>
    <row r="88" spans="1:31" x14ac:dyDescent="0.2">
      <c r="A88" s="894" t="s">
        <v>9</v>
      </c>
      <c r="B88" s="889" t="s">
        <v>8</v>
      </c>
      <c r="C88" s="876" t="s">
        <v>99</v>
      </c>
      <c r="D88" s="904" t="s">
        <v>92</v>
      </c>
      <c r="E88" s="886"/>
      <c r="F88" s="888" t="s">
        <v>8</v>
      </c>
      <c r="G88" s="890"/>
      <c r="H88" s="86" t="s">
        <v>12</v>
      </c>
      <c r="I88" s="85">
        <v>36</v>
      </c>
      <c r="J88" s="84">
        <v>36</v>
      </c>
      <c r="K88" s="84"/>
      <c r="L88" s="67"/>
      <c r="M88" s="65">
        <v>36.6</v>
      </c>
      <c r="N88" s="84">
        <v>36.6</v>
      </c>
      <c r="O88" s="84"/>
      <c r="P88" s="66"/>
    </row>
    <row r="89" spans="1:31" ht="13.5" thickBot="1" x14ac:dyDescent="0.25">
      <c r="A89" s="897"/>
      <c r="B89" s="885"/>
      <c r="C89" s="885"/>
      <c r="D89" s="905"/>
      <c r="E89" s="887"/>
      <c r="F89" s="883"/>
      <c r="G89" s="891"/>
      <c r="H89" s="81" t="s">
        <v>15</v>
      </c>
      <c r="I89" s="82">
        <v>36</v>
      </c>
      <c r="J89" s="83">
        <v>36</v>
      </c>
      <c r="K89" s="83"/>
      <c r="L89" s="112">
        <v>0</v>
      </c>
      <c r="M89" s="111">
        <v>36.6</v>
      </c>
      <c r="N89" s="83">
        <v>36.6</v>
      </c>
      <c r="O89" s="83"/>
      <c r="P89" s="113">
        <v>0</v>
      </c>
    </row>
    <row r="90" spans="1:31" x14ac:dyDescent="0.2">
      <c r="A90" s="894" t="s">
        <v>9</v>
      </c>
      <c r="B90" s="889" t="s">
        <v>8</v>
      </c>
      <c r="C90" s="876" t="s">
        <v>101</v>
      </c>
      <c r="D90" s="902" t="s">
        <v>94</v>
      </c>
      <c r="E90" s="886"/>
      <c r="F90" s="888" t="s">
        <v>8</v>
      </c>
      <c r="G90" s="890"/>
      <c r="H90" s="86" t="s">
        <v>12</v>
      </c>
      <c r="I90" s="85">
        <v>0.5</v>
      </c>
      <c r="J90" s="84">
        <v>0.5</v>
      </c>
      <c r="K90" s="84"/>
      <c r="L90" s="67"/>
      <c r="M90" s="65">
        <v>1</v>
      </c>
      <c r="N90" s="84">
        <v>1</v>
      </c>
      <c r="O90" s="84"/>
      <c r="P90" s="66"/>
    </row>
    <row r="91" spans="1:31" ht="13.5" thickBot="1" x14ac:dyDescent="0.25">
      <c r="A91" s="897"/>
      <c r="B91" s="885"/>
      <c r="C91" s="885"/>
      <c r="D91" s="903"/>
      <c r="E91" s="887"/>
      <c r="F91" s="883"/>
      <c r="G91" s="891"/>
      <c r="H91" s="81" t="s">
        <v>15</v>
      </c>
      <c r="I91" s="82">
        <v>0.5</v>
      </c>
      <c r="J91" s="83">
        <v>0.5</v>
      </c>
      <c r="K91" s="83"/>
      <c r="L91" s="112">
        <v>0</v>
      </c>
      <c r="M91" s="111">
        <v>1</v>
      </c>
      <c r="N91" s="83">
        <v>1</v>
      </c>
      <c r="O91" s="83"/>
      <c r="P91" s="113">
        <v>0</v>
      </c>
    </row>
    <row r="92" spans="1:31" x14ac:dyDescent="0.2">
      <c r="A92" s="894" t="s">
        <v>9</v>
      </c>
      <c r="B92" s="889" t="s">
        <v>8</v>
      </c>
      <c r="C92" s="876" t="s">
        <v>103</v>
      </c>
      <c r="D92" s="902" t="s">
        <v>96</v>
      </c>
      <c r="E92" s="886"/>
      <c r="F92" s="888" t="s">
        <v>8</v>
      </c>
      <c r="G92" s="890"/>
      <c r="H92" s="95" t="s">
        <v>12</v>
      </c>
      <c r="I92" s="85">
        <v>9.6</v>
      </c>
      <c r="J92" s="84">
        <v>9.6</v>
      </c>
      <c r="K92" s="84"/>
      <c r="L92" s="67"/>
      <c r="M92" s="136">
        <v>9.6</v>
      </c>
      <c r="N92" s="107">
        <v>9.6</v>
      </c>
      <c r="O92" s="84"/>
      <c r="P92" s="66"/>
    </row>
    <row r="93" spans="1:31" ht="13.5" thickBot="1" x14ac:dyDescent="0.25">
      <c r="A93" s="897"/>
      <c r="B93" s="885"/>
      <c r="C93" s="885"/>
      <c r="D93" s="903"/>
      <c r="E93" s="887"/>
      <c r="F93" s="883"/>
      <c r="G93" s="891"/>
      <c r="H93" s="81" t="s">
        <v>15</v>
      </c>
      <c r="I93" s="82">
        <v>9.6</v>
      </c>
      <c r="J93" s="83">
        <v>9.6</v>
      </c>
      <c r="K93" s="83"/>
      <c r="L93" s="112">
        <v>0</v>
      </c>
      <c r="M93" s="111">
        <v>9.6</v>
      </c>
      <c r="N93" s="83">
        <v>9.6</v>
      </c>
      <c r="O93" s="83"/>
      <c r="P93" s="113">
        <v>0</v>
      </c>
    </row>
    <row r="94" spans="1:31" x14ac:dyDescent="0.2">
      <c r="A94" s="894" t="s">
        <v>9</v>
      </c>
      <c r="B94" s="889" t="s">
        <v>8</v>
      </c>
      <c r="C94" s="876" t="s">
        <v>105</v>
      </c>
      <c r="D94" s="902" t="s">
        <v>98</v>
      </c>
      <c r="E94" s="886"/>
      <c r="F94" s="888" t="s">
        <v>8</v>
      </c>
      <c r="G94" s="890"/>
      <c r="H94" s="86" t="s">
        <v>12</v>
      </c>
      <c r="I94" s="85">
        <v>1.8</v>
      </c>
      <c r="J94" s="84">
        <v>1.8</v>
      </c>
      <c r="K94" s="84"/>
      <c r="L94" s="67"/>
      <c r="M94" s="65">
        <v>2.4</v>
      </c>
      <c r="N94" s="84">
        <v>2.4</v>
      </c>
      <c r="O94" s="84"/>
      <c r="P94" s="66"/>
    </row>
    <row r="95" spans="1:31" ht="13.5" thickBot="1" x14ac:dyDescent="0.25">
      <c r="A95" s="897"/>
      <c r="B95" s="885"/>
      <c r="C95" s="885"/>
      <c r="D95" s="903"/>
      <c r="E95" s="887"/>
      <c r="F95" s="883"/>
      <c r="G95" s="891"/>
      <c r="H95" s="81" t="s">
        <v>15</v>
      </c>
      <c r="I95" s="82">
        <v>1.8</v>
      </c>
      <c r="J95" s="83">
        <v>1.8</v>
      </c>
      <c r="K95" s="83"/>
      <c r="L95" s="112">
        <v>0</v>
      </c>
      <c r="M95" s="111">
        <v>2.4</v>
      </c>
      <c r="N95" s="83">
        <v>2.4</v>
      </c>
      <c r="O95" s="83"/>
      <c r="P95" s="113">
        <v>0</v>
      </c>
    </row>
    <row r="96" spans="1:31" x14ac:dyDescent="0.2">
      <c r="A96" s="894" t="s">
        <v>9</v>
      </c>
      <c r="B96" s="889" t="s">
        <v>8</v>
      </c>
      <c r="C96" s="876" t="s">
        <v>107</v>
      </c>
      <c r="D96" s="902" t="s">
        <v>100</v>
      </c>
      <c r="E96" s="886"/>
      <c r="F96" s="888" t="s">
        <v>8</v>
      </c>
      <c r="G96" s="890"/>
      <c r="H96" s="99" t="s">
        <v>12</v>
      </c>
      <c r="I96" s="100">
        <v>0.34799999999999998</v>
      </c>
      <c r="J96" s="101">
        <v>0.3</v>
      </c>
      <c r="K96" s="101"/>
      <c r="L96" s="129">
        <v>0</v>
      </c>
      <c r="M96" s="152">
        <v>0.3</v>
      </c>
      <c r="N96" s="153">
        <v>0.3</v>
      </c>
      <c r="O96" s="101"/>
      <c r="P96" s="140"/>
      <c r="Q96" s="94"/>
      <c r="R96" s="94"/>
      <c r="S96" s="94"/>
      <c r="T96" s="94"/>
      <c r="U96" s="94"/>
      <c r="V96" s="94"/>
      <c r="W96" s="94"/>
      <c r="X96" s="94"/>
      <c r="Y96" s="94"/>
      <c r="Z96" s="94"/>
      <c r="AA96" s="94"/>
      <c r="AB96" s="94"/>
      <c r="AC96" s="94"/>
      <c r="AD96" s="94"/>
      <c r="AE96" s="94"/>
    </row>
    <row r="97" spans="1:31" ht="13.5" thickBot="1" x14ac:dyDescent="0.25">
      <c r="A97" s="897"/>
      <c r="B97" s="885"/>
      <c r="C97" s="885"/>
      <c r="D97" s="903"/>
      <c r="E97" s="887"/>
      <c r="F97" s="883"/>
      <c r="G97" s="891"/>
      <c r="H97" s="81" t="s">
        <v>15</v>
      </c>
      <c r="I97" s="82">
        <v>0.34799999999999998</v>
      </c>
      <c r="J97" s="83">
        <v>0.3</v>
      </c>
      <c r="K97" s="83"/>
      <c r="L97" s="112">
        <v>0</v>
      </c>
      <c r="M97" s="111">
        <v>0.3</v>
      </c>
      <c r="N97" s="83">
        <v>0.3</v>
      </c>
      <c r="O97" s="83"/>
      <c r="P97" s="113">
        <v>0</v>
      </c>
      <c r="Q97" s="94"/>
      <c r="R97" s="94"/>
      <c r="S97" s="94"/>
      <c r="T97" s="94"/>
      <c r="U97" s="94"/>
      <c r="V97" s="94"/>
      <c r="W97" s="94"/>
      <c r="X97" s="94"/>
      <c r="Y97" s="94"/>
      <c r="Z97" s="94"/>
      <c r="AA97" s="94"/>
      <c r="AB97" s="94"/>
      <c r="AC97" s="94"/>
      <c r="AD97" s="94"/>
      <c r="AE97" s="94"/>
    </row>
    <row r="98" spans="1:31" x14ac:dyDescent="0.2">
      <c r="A98" s="894" t="s">
        <v>9</v>
      </c>
      <c r="B98" s="889" t="s">
        <v>8</v>
      </c>
      <c r="C98" s="876" t="s">
        <v>109</v>
      </c>
      <c r="D98" s="902" t="s">
        <v>102</v>
      </c>
      <c r="E98" s="886"/>
      <c r="F98" s="888" t="s">
        <v>8</v>
      </c>
      <c r="G98" s="890"/>
      <c r="H98" s="86" t="s">
        <v>12</v>
      </c>
      <c r="I98" s="85">
        <v>2</v>
      </c>
      <c r="J98" s="84">
        <v>2</v>
      </c>
      <c r="K98" s="84"/>
      <c r="L98" s="67"/>
      <c r="M98" s="65">
        <v>2</v>
      </c>
      <c r="N98" s="84">
        <v>2</v>
      </c>
      <c r="O98" s="84"/>
      <c r="P98" s="66"/>
    </row>
    <row r="99" spans="1:31" ht="13.5" thickBot="1" x14ac:dyDescent="0.25">
      <c r="A99" s="897"/>
      <c r="B99" s="885"/>
      <c r="C99" s="885"/>
      <c r="D99" s="903"/>
      <c r="E99" s="887"/>
      <c r="F99" s="883"/>
      <c r="G99" s="891"/>
      <c r="H99" s="81" t="s">
        <v>15</v>
      </c>
      <c r="I99" s="82">
        <v>2</v>
      </c>
      <c r="J99" s="83">
        <v>2</v>
      </c>
      <c r="K99" s="83"/>
      <c r="L99" s="112">
        <v>0</v>
      </c>
      <c r="M99" s="111">
        <v>2</v>
      </c>
      <c r="N99" s="83">
        <v>2</v>
      </c>
      <c r="O99" s="83"/>
      <c r="P99" s="113">
        <v>0</v>
      </c>
    </row>
    <row r="100" spans="1:31" x14ac:dyDescent="0.2">
      <c r="A100" s="894" t="s">
        <v>9</v>
      </c>
      <c r="B100" s="889" t="s">
        <v>8</v>
      </c>
      <c r="C100" s="876" t="s">
        <v>111</v>
      </c>
      <c r="D100" s="902" t="s">
        <v>104</v>
      </c>
      <c r="E100" s="886"/>
      <c r="F100" s="888" t="s">
        <v>8</v>
      </c>
      <c r="G100" s="890"/>
      <c r="H100" s="86" t="s">
        <v>12</v>
      </c>
      <c r="I100" s="85">
        <v>109.771</v>
      </c>
      <c r="J100" s="84">
        <v>109.8</v>
      </c>
      <c r="K100" s="84"/>
      <c r="L100" s="67"/>
      <c r="M100" s="65">
        <v>135.738</v>
      </c>
      <c r="N100" s="84">
        <v>135.69999999999999</v>
      </c>
      <c r="O100" s="84"/>
      <c r="P100" s="66"/>
    </row>
    <row r="101" spans="1:31" ht="13.5" thickBot="1" x14ac:dyDescent="0.25">
      <c r="A101" s="897"/>
      <c r="B101" s="885"/>
      <c r="C101" s="885"/>
      <c r="D101" s="903"/>
      <c r="E101" s="887"/>
      <c r="F101" s="883"/>
      <c r="G101" s="891"/>
      <c r="H101" s="81" t="s">
        <v>15</v>
      </c>
      <c r="I101" s="82">
        <v>109.771</v>
      </c>
      <c r="J101" s="83">
        <v>109.8</v>
      </c>
      <c r="K101" s="83"/>
      <c r="L101" s="112">
        <v>0</v>
      </c>
      <c r="M101" s="111">
        <v>135.738</v>
      </c>
      <c r="N101" s="83">
        <v>135.69999999999999</v>
      </c>
      <c r="O101" s="83"/>
      <c r="P101" s="113">
        <v>0</v>
      </c>
    </row>
    <row r="102" spans="1:31" x14ac:dyDescent="0.2">
      <c r="A102" s="894" t="s">
        <v>9</v>
      </c>
      <c r="B102" s="889" t="s">
        <v>8</v>
      </c>
      <c r="C102" s="876" t="s">
        <v>113</v>
      </c>
      <c r="D102" s="902" t="s">
        <v>106</v>
      </c>
      <c r="E102" s="886"/>
      <c r="F102" s="888" t="s">
        <v>8</v>
      </c>
      <c r="G102" s="890"/>
      <c r="H102" s="86" t="s">
        <v>12</v>
      </c>
      <c r="I102" s="85">
        <v>3.3</v>
      </c>
      <c r="J102" s="84">
        <v>3.3</v>
      </c>
      <c r="K102" s="84"/>
      <c r="L102" s="67"/>
      <c r="M102" s="65">
        <v>3.3</v>
      </c>
      <c r="N102" s="84">
        <v>3.3</v>
      </c>
      <c r="O102" s="84"/>
      <c r="P102" s="66"/>
    </row>
    <row r="103" spans="1:31" ht="13.5" thickBot="1" x14ac:dyDescent="0.25">
      <c r="A103" s="897"/>
      <c r="B103" s="885"/>
      <c r="C103" s="885"/>
      <c r="D103" s="903"/>
      <c r="E103" s="887"/>
      <c r="F103" s="883"/>
      <c r="G103" s="891"/>
      <c r="H103" s="81" t="s">
        <v>15</v>
      </c>
      <c r="I103" s="82">
        <v>3.3</v>
      </c>
      <c r="J103" s="83">
        <v>3.3</v>
      </c>
      <c r="K103" s="83"/>
      <c r="L103" s="112">
        <v>0</v>
      </c>
      <c r="M103" s="111">
        <v>3.3</v>
      </c>
      <c r="N103" s="83">
        <v>3.3</v>
      </c>
      <c r="O103" s="83"/>
      <c r="P103" s="113">
        <v>0</v>
      </c>
    </row>
    <row r="104" spans="1:31" x14ac:dyDescent="0.2">
      <c r="A104" s="898" t="s">
        <v>9</v>
      </c>
      <c r="B104" s="900" t="s">
        <v>8</v>
      </c>
      <c r="C104" s="914" t="s">
        <v>115</v>
      </c>
      <c r="D104" s="924" t="s">
        <v>108</v>
      </c>
      <c r="E104" s="910"/>
      <c r="F104" s="908" t="s">
        <v>8</v>
      </c>
      <c r="G104" s="892"/>
      <c r="H104" s="80" t="s">
        <v>12</v>
      </c>
      <c r="I104" s="87">
        <v>29.058</v>
      </c>
      <c r="J104" s="88">
        <v>29.1</v>
      </c>
      <c r="K104" s="88"/>
      <c r="L104" s="125"/>
      <c r="M104" s="135">
        <v>27.8</v>
      </c>
      <c r="N104" s="88">
        <v>27.8</v>
      </c>
      <c r="O104" s="88"/>
      <c r="P104" s="132"/>
    </row>
    <row r="105" spans="1:31" x14ac:dyDescent="0.2">
      <c r="A105" s="920"/>
      <c r="B105" s="921"/>
      <c r="C105" s="922"/>
      <c r="D105" s="925"/>
      <c r="E105" s="918"/>
      <c r="F105" s="919"/>
      <c r="G105" s="923"/>
      <c r="H105" s="91"/>
      <c r="I105" s="92"/>
      <c r="J105" s="93"/>
      <c r="K105" s="93"/>
      <c r="L105" s="130"/>
      <c r="M105" s="141"/>
      <c r="N105" s="93"/>
      <c r="O105" s="93"/>
      <c r="P105" s="142"/>
    </row>
    <row r="106" spans="1:31" ht="13.5" thickBot="1" x14ac:dyDescent="0.25">
      <c r="A106" s="899"/>
      <c r="B106" s="901"/>
      <c r="C106" s="915"/>
      <c r="D106" s="926"/>
      <c r="E106" s="911"/>
      <c r="F106" s="909"/>
      <c r="G106" s="893"/>
      <c r="H106" s="81" t="s">
        <v>15</v>
      </c>
      <c r="I106" s="89">
        <v>29.058</v>
      </c>
      <c r="J106" s="90">
        <v>29.1</v>
      </c>
      <c r="K106" s="90"/>
      <c r="L106" s="126">
        <v>0</v>
      </c>
      <c r="M106" s="133">
        <v>27.8</v>
      </c>
      <c r="N106" s="90">
        <v>27.8</v>
      </c>
      <c r="O106" s="90"/>
      <c r="P106" s="134">
        <v>0</v>
      </c>
    </row>
    <row r="107" spans="1:31" x14ac:dyDescent="0.2">
      <c r="A107" s="894" t="s">
        <v>9</v>
      </c>
      <c r="B107" s="889" t="s">
        <v>8</v>
      </c>
      <c r="C107" s="876" t="s">
        <v>117</v>
      </c>
      <c r="D107" s="902" t="s">
        <v>110</v>
      </c>
      <c r="E107" s="886"/>
      <c r="F107" s="888" t="s">
        <v>8</v>
      </c>
      <c r="G107" s="890"/>
      <c r="H107" s="86" t="s">
        <v>12</v>
      </c>
      <c r="I107" s="85">
        <v>7.99</v>
      </c>
      <c r="J107" s="84">
        <v>8</v>
      </c>
      <c r="K107" s="84"/>
      <c r="L107" s="67"/>
      <c r="M107" s="65">
        <v>8</v>
      </c>
      <c r="N107" s="84">
        <v>8</v>
      </c>
      <c r="O107" s="84"/>
      <c r="P107" s="66"/>
    </row>
    <row r="108" spans="1:31" ht="13.5" thickBot="1" x14ac:dyDescent="0.25">
      <c r="A108" s="897"/>
      <c r="B108" s="885"/>
      <c r="C108" s="885"/>
      <c r="D108" s="903"/>
      <c r="E108" s="887"/>
      <c r="F108" s="883"/>
      <c r="G108" s="891"/>
      <c r="H108" s="81" t="s">
        <v>15</v>
      </c>
      <c r="I108" s="82">
        <v>7.99</v>
      </c>
      <c r="J108" s="83">
        <v>8</v>
      </c>
      <c r="K108" s="83"/>
      <c r="L108" s="112">
        <v>0</v>
      </c>
      <c r="M108" s="111">
        <v>8</v>
      </c>
      <c r="N108" s="83">
        <v>8</v>
      </c>
      <c r="O108" s="83"/>
      <c r="P108" s="113">
        <v>0</v>
      </c>
    </row>
    <row r="109" spans="1:31" x14ac:dyDescent="0.2">
      <c r="A109" s="894" t="s">
        <v>9</v>
      </c>
      <c r="B109" s="889" t="s">
        <v>8</v>
      </c>
      <c r="C109" s="876" t="s">
        <v>123</v>
      </c>
      <c r="D109" s="902" t="s">
        <v>116</v>
      </c>
      <c r="E109" s="886"/>
      <c r="F109" s="888" t="s">
        <v>8</v>
      </c>
      <c r="G109" s="890"/>
      <c r="H109" s="86" t="s">
        <v>12</v>
      </c>
      <c r="I109" s="85">
        <v>49.5</v>
      </c>
      <c r="J109" s="84">
        <v>49.5</v>
      </c>
      <c r="K109" s="84"/>
      <c r="L109" s="67"/>
      <c r="M109" s="65">
        <v>50</v>
      </c>
      <c r="N109" s="84">
        <v>50</v>
      </c>
      <c r="O109" s="84"/>
      <c r="P109" s="66"/>
    </row>
    <row r="110" spans="1:31" ht="13.5" thickBot="1" x14ac:dyDescent="0.25">
      <c r="A110" s="897"/>
      <c r="B110" s="885"/>
      <c r="C110" s="885"/>
      <c r="D110" s="903"/>
      <c r="E110" s="887"/>
      <c r="F110" s="883"/>
      <c r="G110" s="891"/>
      <c r="H110" s="81" t="s">
        <v>15</v>
      </c>
      <c r="I110" s="82">
        <v>49.5</v>
      </c>
      <c r="J110" s="83">
        <v>49.5</v>
      </c>
      <c r="K110" s="83"/>
      <c r="L110" s="112">
        <v>0</v>
      </c>
      <c r="M110" s="111">
        <v>50</v>
      </c>
      <c r="N110" s="83">
        <v>50</v>
      </c>
      <c r="O110" s="83"/>
      <c r="P110" s="113">
        <v>0</v>
      </c>
    </row>
    <row r="111" spans="1:31" x14ac:dyDescent="0.2">
      <c r="A111" s="894" t="s">
        <v>9</v>
      </c>
      <c r="B111" s="889" t="s">
        <v>8</v>
      </c>
      <c r="C111" s="876" t="s">
        <v>125</v>
      </c>
      <c r="D111" s="904" t="s">
        <v>118</v>
      </c>
      <c r="E111" s="886"/>
      <c r="F111" s="888" t="s">
        <v>8</v>
      </c>
      <c r="G111" s="890"/>
      <c r="H111" s="99" t="s">
        <v>12</v>
      </c>
      <c r="I111" s="100">
        <v>8.86</v>
      </c>
      <c r="J111" s="101">
        <v>8.9</v>
      </c>
      <c r="K111" s="101"/>
      <c r="L111" s="129">
        <v>0</v>
      </c>
      <c r="M111" s="139">
        <v>8.9</v>
      </c>
      <c r="N111" s="102">
        <v>8.9</v>
      </c>
      <c r="O111" s="101"/>
      <c r="P111" s="140"/>
      <c r="Q111" s="94"/>
      <c r="R111" s="94"/>
      <c r="S111" s="94"/>
      <c r="T111" s="94"/>
      <c r="U111" s="94"/>
      <c r="V111" s="94"/>
      <c r="W111" s="94"/>
      <c r="X111" s="94"/>
      <c r="Y111" s="94"/>
      <c r="Z111" s="94"/>
      <c r="AA111" s="94"/>
      <c r="AB111" s="94"/>
      <c r="AC111" s="94"/>
      <c r="AD111" s="94"/>
      <c r="AE111" s="94"/>
    </row>
    <row r="112" spans="1:31" ht="13.5" thickBot="1" x14ac:dyDescent="0.25">
      <c r="A112" s="897"/>
      <c r="B112" s="885"/>
      <c r="C112" s="885"/>
      <c r="D112" s="905"/>
      <c r="E112" s="887"/>
      <c r="F112" s="883"/>
      <c r="G112" s="891"/>
      <c r="H112" s="81" t="s">
        <v>15</v>
      </c>
      <c r="I112" s="82">
        <v>8.86</v>
      </c>
      <c r="J112" s="83">
        <v>8.9</v>
      </c>
      <c r="K112" s="83"/>
      <c r="L112" s="112">
        <v>0</v>
      </c>
      <c r="M112" s="111">
        <v>8.9</v>
      </c>
      <c r="N112" s="83">
        <v>8.9</v>
      </c>
      <c r="O112" s="83"/>
      <c r="P112" s="113">
        <v>0</v>
      </c>
      <c r="Q112" s="94"/>
      <c r="R112" s="94"/>
      <c r="S112" s="94"/>
      <c r="T112" s="94"/>
      <c r="U112" s="94"/>
      <c r="V112" s="94"/>
      <c r="W112" s="94"/>
      <c r="X112" s="94"/>
      <c r="Y112" s="94"/>
      <c r="Z112" s="94"/>
      <c r="AA112" s="94"/>
      <c r="AB112" s="94"/>
      <c r="AC112" s="94"/>
      <c r="AD112" s="94"/>
      <c r="AE112" s="94"/>
    </row>
    <row r="113" spans="1:31" x14ac:dyDescent="0.2">
      <c r="A113" s="894" t="s">
        <v>9</v>
      </c>
      <c r="B113" s="889" t="s">
        <v>8</v>
      </c>
      <c r="C113" s="876" t="s">
        <v>128</v>
      </c>
      <c r="D113" s="902" t="s">
        <v>122</v>
      </c>
      <c r="E113" s="886"/>
      <c r="F113" s="888" t="s">
        <v>8</v>
      </c>
      <c r="G113" s="890"/>
      <c r="H113" s="86" t="s">
        <v>12</v>
      </c>
      <c r="I113" s="85">
        <v>5.89</v>
      </c>
      <c r="J113" s="84">
        <v>5.9</v>
      </c>
      <c r="K113" s="84"/>
      <c r="L113" s="67"/>
      <c r="M113" s="65">
        <v>5.13</v>
      </c>
      <c r="N113" s="84">
        <v>5.0999999999999996</v>
      </c>
      <c r="O113" s="84"/>
      <c r="P113" s="66"/>
    </row>
    <row r="114" spans="1:31" ht="13.5" thickBot="1" x14ac:dyDescent="0.25">
      <c r="A114" s="897"/>
      <c r="B114" s="885"/>
      <c r="C114" s="885"/>
      <c r="D114" s="903"/>
      <c r="E114" s="887"/>
      <c r="F114" s="883"/>
      <c r="G114" s="891"/>
      <c r="H114" s="81" t="s">
        <v>15</v>
      </c>
      <c r="I114" s="82">
        <v>5.89</v>
      </c>
      <c r="J114" s="83">
        <v>5.9</v>
      </c>
      <c r="K114" s="83"/>
      <c r="L114" s="112">
        <v>0</v>
      </c>
      <c r="M114" s="111">
        <v>5.13</v>
      </c>
      <c r="N114" s="83">
        <v>5.0999999999999996</v>
      </c>
      <c r="O114" s="83"/>
      <c r="P114" s="113">
        <v>0</v>
      </c>
    </row>
    <row r="115" spans="1:31" x14ac:dyDescent="0.2">
      <c r="A115" s="894" t="s">
        <v>9</v>
      </c>
      <c r="B115" s="889" t="s">
        <v>8</v>
      </c>
      <c r="C115" s="876" t="s">
        <v>129</v>
      </c>
      <c r="D115" s="902" t="s">
        <v>124</v>
      </c>
      <c r="E115" s="886"/>
      <c r="F115" s="888" t="s">
        <v>8</v>
      </c>
      <c r="G115" s="890"/>
      <c r="H115" s="99" t="s">
        <v>12</v>
      </c>
      <c r="I115" s="100">
        <v>16.29</v>
      </c>
      <c r="J115" s="101">
        <v>16.3</v>
      </c>
      <c r="K115" s="101"/>
      <c r="L115" s="129">
        <v>0</v>
      </c>
      <c r="M115" s="152">
        <v>17</v>
      </c>
      <c r="N115" s="153">
        <v>17</v>
      </c>
      <c r="O115" s="101"/>
      <c r="P115" s="140"/>
      <c r="Q115" s="94"/>
      <c r="R115" s="94"/>
      <c r="S115" s="94"/>
      <c r="T115" s="94"/>
      <c r="U115" s="94"/>
      <c r="V115" s="94"/>
      <c r="W115" s="94"/>
      <c r="X115" s="94"/>
      <c r="Y115" s="94"/>
      <c r="Z115" s="94"/>
      <c r="AA115" s="94"/>
      <c r="AB115" s="94"/>
      <c r="AC115" s="94"/>
      <c r="AD115" s="94"/>
      <c r="AE115" s="94"/>
    </row>
    <row r="116" spans="1:31" ht="13.5" thickBot="1" x14ac:dyDescent="0.25">
      <c r="A116" s="897"/>
      <c r="B116" s="885"/>
      <c r="C116" s="885"/>
      <c r="D116" s="903"/>
      <c r="E116" s="887"/>
      <c r="F116" s="883"/>
      <c r="G116" s="891"/>
      <c r="H116" s="81" t="s">
        <v>15</v>
      </c>
      <c r="I116" s="82">
        <v>16.29</v>
      </c>
      <c r="J116" s="83">
        <v>16.3</v>
      </c>
      <c r="K116" s="83"/>
      <c r="L116" s="112">
        <v>0</v>
      </c>
      <c r="M116" s="104">
        <v>17</v>
      </c>
      <c r="N116" s="105">
        <v>17</v>
      </c>
      <c r="O116" s="105"/>
      <c r="P116" s="138">
        <v>0</v>
      </c>
      <c r="Q116" s="94"/>
      <c r="R116" s="94"/>
      <c r="S116" s="94"/>
      <c r="T116" s="94"/>
      <c r="U116" s="94"/>
      <c r="V116" s="94"/>
      <c r="W116" s="94"/>
      <c r="X116" s="94"/>
      <c r="Y116" s="94"/>
      <c r="Z116" s="94"/>
      <c r="AA116" s="94"/>
      <c r="AB116" s="94"/>
      <c r="AC116" s="94"/>
      <c r="AD116" s="94"/>
      <c r="AE116" s="94"/>
    </row>
    <row r="117" spans="1:31" x14ac:dyDescent="0.2">
      <c r="A117" s="898" t="s">
        <v>9</v>
      </c>
      <c r="B117" s="900" t="s">
        <v>8</v>
      </c>
      <c r="C117" s="914" t="s">
        <v>35</v>
      </c>
      <c r="D117" s="927" t="s">
        <v>60</v>
      </c>
      <c r="E117" s="910"/>
      <c r="F117" s="908" t="s">
        <v>8</v>
      </c>
      <c r="G117" s="892"/>
      <c r="H117" s="80" t="s">
        <v>12</v>
      </c>
      <c r="I117" s="87"/>
      <c r="J117" s="88"/>
      <c r="K117" s="88"/>
      <c r="L117" s="125"/>
      <c r="M117" s="135">
        <v>42.9</v>
      </c>
      <c r="N117" s="88">
        <v>42.9</v>
      </c>
      <c r="O117" s="88"/>
      <c r="P117" s="132"/>
    </row>
    <row r="118" spans="1:31" ht="13.5" thickBot="1" x14ac:dyDescent="0.25">
      <c r="A118" s="899"/>
      <c r="B118" s="901"/>
      <c r="C118" s="915"/>
      <c r="D118" s="928"/>
      <c r="E118" s="911"/>
      <c r="F118" s="909"/>
      <c r="G118" s="893"/>
      <c r="H118" s="81" t="s">
        <v>15</v>
      </c>
      <c r="I118" s="89">
        <v>0</v>
      </c>
      <c r="J118" s="90">
        <v>0</v>
      </c>
      <c r="K118" s="90"/>
      <c r="L118" s="126">
        <v>0</v>
      </c>
      <c r="M118" s="133">
        <v>42.9</v>
      </c>
      <c r="N118" s="90">
        <v>42.9</v>
      </c>
      <c r="O118" s="90"/>
      <c r="P118" s="134">
        <v>0</v>
      </c>
    </row>
    <row r="119" spans="1:31" x14ac:dyDescent="0.2">
      <c r="A119" s="894" t="s">
        <v>9</v>
      </c>
      <c r="B119" s="889" t="s">
        <v>8</v>
      </c>
      <c r="C119" s="876" t="s">
        <v>42</v>
      </c>
      <c r="D119" s="878" t="s">
        <v>69</v>
      </c>
      <c r="E119" s="886"/>
      <c r="F119" s="888" t="s">
        <v>8</v>
      </c>
      <c r="G119" s="890"/>
      <c r="H119" s="86" t="s">
        <v>12</v>
      </c>
      <c r="I119" s="85"/>
      <c r="J119" s="84"/>
      <c r="K119" s="84"/>
      <c r="L119" s="67"/>
      <c r="M119" s="65">
        <v>2.5</v>
      </c>
      <c r="N119" s="84">
        <v>2.5</v>
      </c>
      <c r="O119" s="84"/>
      <c r="P119" s="66"/>
    </row>
    <row r="120" spans="1:31" ht="13.5" thickBot="1" x14ac:dyDescent="0.25">
      <c r="A120" s="897"/>
      <c r="B120" s="885"/>
      <c r="C120" s="885"/>
      <c r="D120" s="884"/>
      <c r="E120" s="887"/>
      <c r="F120" s="883"/>
      <c r="G120" s="891"/>
      <c r="H120" s="81" t="s">
        <v>15</v>
      </c>
      <c r="I120" s="82">
        <v>0</v>
      </c>
      <c r="J120" s="83">
        <v>0</v>
      </c>
      <c r="K120" s="83"/>
      <c r="L120" s="112">
        <v>0</v>
      </c>
      <c r="M120" s="111">
        <v>2.5</v>
      </c>
      <c r="N120" s="83">
        <v>2.5</v>
      </c>
      <c r="O120" s="83"/>
      <c r="P120" s="113">
        <v>0</v>
      </c>
    </row>
    <row r="121" spans="1:31" x14ac:dyDescent="0.2">
      <c r="A121" s="894" t="s">
        <v>9</v>
      </c>
      <c r="B121" s="889" t="s">
        <v>8</v>
      </c>
      <c r="C121" s="876" t="s">
        <v>43</v>
      </c>
      <c r="D121" s="878" t="s">
        <v>70</v>
      </c>
      <c r="E121" s="886"/>
      <c r="F121" s="888" t="s">
        <v>8</v>
      </c>
      <c r="G121" s="890"/>
      <c r="H121" s="86" t="s">
        <v>12</v>
      </c>
      <c r="I121" s="85"/>
      <c r="J121" s="84"/>
      <c r="K121" s="84"/>
      <c r="L121" s="67"/>
      <c r="M121" s="65">
        <v>79.2</v>
      </c>
      <c r="N121" s="84">
        <v>79.2</v>
      </c>
      <c r="O121" s="84"/>
      <c r="P121" s="66"/>
    </row>
    <row r="122" spans="1:31" ht="13.5" thickBot="1" x14ac:dyDescent="0.25">
      <c r="A122" s="897"/>
      <c r="B122" s="885"/>
      <c r="C122" s="885"/>
      <c r="D122" s="884"/>
      <c r="E122" s="887"/>
      <c r="F122" s="883"/>
      <c r="G122" s="891"/>
      <c r="H122" s="81" t="s">
        <v>15</v>
      </c>
      <c r="I122" s="82">
        <v>0</v>
      </c>
      <c r="J122" s="83">
        <v>0</v>
      </c>
      <c r="K122" s="83"/>
      <c r="L122" s="112">
        <v>0</v>
      </c>
      <c r="M122" s="111">
        <v>79.2</v>
      </c>
      <c r="N122" s="83">
        <v>79.2</v>
      </c>
      <c r="O122" s="83"/>
      <c r="P122" s="113">
        <v>0</v>
      </c>
    </row>
    <row r="123" spans="1:31" x14ac:dyDescent="0.2">
      <c r="A123" s="894" t="s">
        <v>9</v>
      </c>
      <c r="B123" s="889" t="s">
        <v>8</v>
      </c>
      <c r="C123" s="876" t="s">
        <v>45</v>
      </c>
      <c r="D123" s="878" t="s">
        <v>73</v>
      </c>
      <c r="E123" s="886"/>
      <c r="F123" s="888" t="s">
        <v>8</v>
      </c>
      <c r="G123" s="890"/>
      <c r="H123" s="86" t="s">
        <v>12</v>
      </c>
      <c r="I123" s="85"/>
      <c r="J123" s="84"/>
      <c r="K123" s="84"/>
      <c r="L123" s="67"/>
      <c r="M123" s="65">
        <v>1.1200000000000001</v>
      </c>
      <c r="N123" s="84">
        <v>1.1000000000000001</v>
      </c>
      <c r="O123" s="84"/>
      <c r="P123" s="66"/>
    </row>
    <row r="124" spans="1:31" ht="13.5" thickBot="1" x14ac:dyDescent="0.25">
      <c r="A124" s="897"/>
      <c r="B124" s="885"/>
      <c r="C124" s="885"/>
      <c r="D124" s="884"/>
      <c r="E124" s="887"/>
      <c r="F124" s="883"/>
      <c r="G124" s="891"/>
      <c r="H124" s="81" t="s">
        <v>15</v>
      </c>
      <c r="I124" s="82">
        <v>0</v>
      </c>
      <c r="J124" s="83">
        <v>0</v>
      </c>
      <c r="K124" s="83"/>
      <c r="L124" s="112">
        <v>0</v>
      </c>
      <c r="M124" s="111">
        <v>1.1200000000000001</v>
      </c>
      <c r="N124" s="83">
        <v>1.1000000000000001</v>
      </c>
      <c r="O124" s="83"/>
      <c r="P124" s="113">
        <v>0</v>
      </c>
    </row>
    <row r="125" spans="1:31" x14ac:dyDescent="0.2">
      <c r="A125" s="898" t="s">
        <v>9</v>
      </c>
      <c r="B125" s="900" t="s">
        <v>8</v>
      </c>
      <c r="C125" s="914" t="s">
        <v>82</v>
      </c>
      <c r="D125" s="927" t="s">
        <v>76</v>
      </c>
      <c r="E125" s="910"/>
      <c r="F125" s="908" t="s">
        <v>8</v>
      </c>
      <c r="G125" s="892"/>
      <c r="H125" s="80" t="s">
        <v>12</v>
      </c>
      <c r="I125" s="87"/>
      <c r="J125" s="88"/>
      <c r="K125" s="88"/>
      <c r="L125" s="125"/>
      <c r="M125" s="135">
        <v>26</v>
      </c>
      <c r="N125" s="88">
        <v>26</v>
      </c>
      <c r="O125" s="88"/>
      <c r="P125" s="132"/>
    </row>
    <row r="126" spans="1:31" ht="13.5" thickBot="1" x14ac:dyDescent="0.25">
      <c r="A126" s="899"/>
      <c r="B126" s="901"/>
      <c r="C126" s="915"/>
      <c r="D126" s="928"/>
      <c r="E126" s="911"/>
      <c r="F126" s="909"/>
      <c r="G126" s="893"/>
      <c r="H126" s="81" t="s">
        <v>15</v>
      </c>
      <c r="I126" s="89">
        <v>0</v>
      </c>
      <c r="J126" s="90">
        <v>0</v>
      </c>
      <c r="K126" s="90"/>
      <c r="L126" s="126">
        <v>0</v>
      </c>
      <c r="M126" s="133">
        <v>26</v>
      </c>
      <c r="N126" s="90">
        <v>26</v>
      </c>
      <c r="O126" s="90"/>
      <c r="P126" s="134">
        <v>0</v>
      </c>
    </row>
    <row r="127" spans="1:31" x14ac:dyDescent="0.2">
      <c r="A127" s="894" t="s">
        <v>9</v>
      </c>
      <c r="B127" s="889" t="s">
        <v>8</v>
      </c>
      <c r="C127" s="876" t="s">
        <v>89</v>
      </c>
      <c r="D127" s="878" t="s">
        <v>85</v>
      </c>
      <c r="E127" s="886"/>
      <c r="F127" s="888" t="s">
        <v>8</v>
      </c>
      <c r="G127" s="890"/>
      <c r="H127" s="151" t="s">
        <v>12</v>
      </c>
      <c r="I127" s="85"/>
      <c r="J127" s="84"/>
      <c r="K127" s="84"/>
      <c r="L127" s="67"/>
      <c r="M127" s="136">
        <v>168</v>
      </c>
      <c r="N127" s="107">
        <v>168</v>
      </c>
      <c r="O127" s="84"/>
      <c r="P127" s="66"/>
    </row>
    <row r="128" spans="1:31" ht="13.5" thickBot="1" x14ac:dyDescent="0.25">
      <c r="A128" s="897"/>
      <c r="B128" s="885"/>
      <c r="C128" s="885"/>
      <c r="D128" s="884"/>
      <c r="E128" s="887"/>
      <c r="F128" s="883"/>
      <c r="G128" s="891"/>
      <c r="H128" s="81" t="s">
        <v>15</v>
      </c>
      <c r="I128" s="82">
        <v>0</v>
      </c>
      <c r="J128" s="83">
        <v>0</v>
      </c>
      <c r="K128" s="83"/>
      <c r="L128" s="112">
        <v>0</v>
      </c>
      <c r="M128" s="111">
        <v>168</v>
      </c>
      <c r="N128" s="83">
        <v>168</v>
      </c>
      <c r="O128" s="83"/>
      <c r="P128" s="113">
        <v>0</v>
      </c>
    </row>
    <row r="129" spans="1:31" x14ac:dyDescent="0.2">
      <c r="A129" s="894" t="s">
        <v>9</v>
      </c>
      <c r="B129" s="889" t="s">
        <v>8</v>
      </c>
      <c r="C129" s="876" t="s">
        <v>119</v>
      </c>
      <c r="D129" s="878" t="s">
        <v>112</v>
      </c>
      <c r="E129" s="886"/>
      <c r="F129" s="888" t="s">
        <v>8</v>
      </c>
      <c r="G129" s="890"/>
      <c r="H129" s="86" t="s">
        <v>12</v>
      </c>
      <c r="I129" s="85"/>
      <c r="J129" s="84"/>
      <c r="K129" s="84"/>
      <c r="L129" s="67"/>
      <c r="M129" s="65">
        <v>9.1999999999999993</v>
      </c>
      <c r="N129" s="84">
        <v>9.1999999999999993</v>
      </c>
      <c r="O129" s="84"/>
      <c r="P129" s="66"/>
    </row>
    <row r="130" spans="1:31" ht="13.5" thickBot="1" x14ac:dyDescent="0.25">
      <c r="A130" s="897"/>
      <c r="B130" s="885"/>
      <c r="C130" s="885"/>
      <c r="D130" s="884"/>
      <c r="E130" s="887"/>
      <c r="F130" s="883"/>
      <c r="G130" s="891"/>
      <c r="H130" s="81" t="s">
        <v>15</v>
      </c>
      <c r="I130" s="82">
        <v>0</v>
      </c>
      <c r="J130" s="83">
        <v>0</v>
      </c>
      <c r="K130" s="83"/>
      <c r="L130" s="112">
        <v>0</v>
      </c>
      <c r="M130" s="111">
        <v>9.1999999999999993</v>
      </c>
      <c r="N130" s="83">
        <v>9.1999999999999993</v>
      </c>
      <c r="O130" s="83"/>
      <c r="P130" s="113">
        <v>0</v>
      </c>
    </row>
    <row r="131" spans="1:31" x14ac:dyDescent="0.2">
      <c r="A131" s="894" t="s">
        <v>9</v>
      </c>
      <c r="B131" s="889" t="s">
        <v>8</v>
      </c>
      <c r="C131" s="876" t="s">
        <v>121</v>
      </c>
      <c r="D131" s="878" t="s">
        <v>114</v>
      </c>
      <c r="E131" s="886"/>
      <c r="F131" s="888" t="s">
        <v>8</v>
      </c>
      <c r="G131" s="890"/>
      <c r="H131" s="151" t="s">
        <v>12</v>
      </c>
      <c r="I131" s="85"/>
      <c r="J131" s="84"/>
      <c r="K131" s="84"/>
      <c r="L131" s="67"/>
      <c r="M131" s="136">
        <v>2</v>
      </c>
      <c r="N131" s="107">
        <v>2</v>
      </c>
      <c r="O131" s="84"/>
      <c r="P131" s="66"/>
    </row>
    <row r="132" spans="1:31" ht="13.5" thickBot="1" x14ac:dyDescent="0.25">
      <c r="A132" s="897"/>
      <c r="B132" s="885"/>
      <c r="C132" s="885"/>
      <c r="D132" s="884"/>
      <c r="E132" s="887"/>
      <c r="F132" s="883"/>
      <c r="G132" s="891"/>
      <c r="H132" s="81" t="s">
        <v>15</v>
      </c>
      <c r="I132" s="82">
        <v>0</v>
      </c>
      <c r="J132" s="83">
        <v>0</v>
      </c>
      <c r="K132" s="83"/>
      <c r="L132" s="112">
        <v>0</v>
      </c>
      <c r="M132" s="111">
        <v>2</v>
      </c>
      <c r="N132" s="83">
        <v>2</v>
      </c>
      <c r="O132" s="83"/>
      <c r="P132" s="113">
        <v>0</v>
      </c>
    </row>
    <row r="133" spans="1:31" x14ac:dyDescent="0.2">
      <c r="A133" s="894" t="s">
        <v>9</v>
      </c>
      <c r="B133" s="889" t="s">
        <v>8</v>
      </c>
      <c r="C133" s="876" t="s">
        <v>126</v>
      </c>
      <c r="D133" s="878" t="s">
        <v>120</v>
      </c>
      <c r="E133" s="886"/>
      <c r="F133" s="888" t="s">
        <v>8</v>
      </c>
      <c r="G133" s="890"/>
      <c r="H133" s="151" t="s">
        <v>12</v>
      </c>
      <c r="I133" s="85"/>
      <c r="J133" s="84"/>
      <c r="K133" s="84"/>
      <c r="L133" s="67"/>
      <c r="M133" s="136">
        <v>1.5</v>
      </c>
      <c r="N133" s="107">
        <v>1.5</v>
      </c>
      <c r="O133" s="84"/>
      <c r="P133" s="66"/>
    </row>
    <row r="134" spans="1:31" ht="13.5" thickBot="1" x14ac:dyDescent="0.25">
      <c r="A134" s="897"/>
      <c r="B134" s="885"/>
      <c r="C134" s="885"/>
      <c r="D134" s="884"/>
      <c r="E134" s="887"/>
      <c r="F134" s="883"/>
      <c r="G134" s="891"/>
      <c r="H134" s="81" t="s">
        <v>15</v>
      </c>
      <c r="I134" s="82">
        <v>0</v>
      </c>
      <c r="J134" s="83">
        <v>0</v>
      </c>
      <c r="K134" s="83"/>
      <c r="L134" s="112">
        <v>0</v>
      </c>
      <c r="M134" s="111">
        <v>1.5</v>
      </c>
      <c r="N134" s="83">
        <v>1.5</v>
      </c>
      <c r="O134" s="83"/>
      <c r="P134" s="113">
        <v>0</v>
      </c>
    </row>
    <row r="135" spans="1:31" x14ac:dyDescent="0.2">
      <c r="A135" s="894" t="s">
        <v>9</v>
      </c>
      <c r="B135" s="889" t="s">
        <v>8</v>
      </c>
      <c r="C135" s="876" t="s">
        <v>130</v>
      </c>
      <c r="D135" s="143" t="s">
        <v>136</v>
      </c>
      <c r="E135" s="882"/>
      <c r="F135" s="882"/>
      <c r="G135" s="930"/>
      <c r="H135" s="156" t="s">
        <v>12</v>
      </c>
      <c r="I135" s="109"/>
      <c r="J135" s="110"/>
      <c r="K135" s="110"/>
      <c r="L135" s="114"/>
      <c r="M135" s="154">
        <v>2</v>
      </c>
      <c r="N135" s="155">
        <v>2</v>
      </c>
      <c r="O135" s="116"/>
      <c r="P135" s="117"/>
      <c r="Q135" s="94"/>
      <c r="R135" s="94"/>
      <c r="S135" s="94"/>
      <c r="T135" s="94"/>
      <c r="U135" s="94"/>
      <c r="V135" s="94"/>
      <c r="W135" s="94"/>
      <c r="X135" s="94"/>
      <c r="Y135" s="94"/>
      <c r="Z135" s="94"/>
      <c r="AA135" s="94"/>
      <c r="AB135" s="94"/>
      <c r="AC135" s="94"/>
      <c r="AD135" s="94"/>
      <c r="AE135" s="94"/>
    </row>
    <row r="136" spans="1:31" ht="13.5" thickBot="1" x14ac:dyDescent="0.25">
      <c r="A136" s="895"/>
      <c r="B136" s="896"/>
      <c r="C136" s="877"/>
      <c r="D136" s="144"/>
      <c r="E136" s="883"/>
      <c r="F136" s="883"/>
      <c r="G136" s="891"/>
      <c r="H136" s="108" t="s">
        <v>15</v>
      </c>
      <c r="I136" s="111"/>
      <c r="J136" s="83"/>
      <c r="K136" s="83"/>
      <c r="L136" s="115"/>
      <c r="M136" s="111"/>
      <c r="N136" s="83"/>
      <c r="O136" s="83"/>
      <c r="P136" s="113"/>
      <c r="Q136" s="94"/>
      <c r="R136" s="94"/>
      <c r="S136" s="94"/>
      <c r="T136" s="94"/>
      <c r="U136" s="94"/>
      <c r="V136" s="94"/>
      <c r="W136" s="94"/>
      <c r="X136" s="94"/>
      <c r="Y136" s="94"/>
      <c r="Z136" s="94"/>
      <c r="AA136" s="94"/>
      <c r="AB136" s="94"/>
      <c r="AC136" s="94"/>
      <c r="AD136" s="94"/>
      <c r="AE136" s="94"/>
    </row>
    <row r="137" spans="1:31" ht="12.75" customHeight="1" x14ac:dyDescent="0.2">
      <c r="A137" s="894" t="s">
        <v>9</v>
      </c>
      <c r="B137" s="889" t="s">
        <v>8</v>
      </c>
      <c r="C137" s="876" t="s">
        <v>131</v>
      </c>
      <c r="D137" s="878" t="s">
        <v>127</v>
      </c>
      <c r="E137" s="880"/>
      <c r="F137" s="888" t="s">
        <v>8</v>
      </c>
      <c r="G137" s="890"/>
      <c r="H137" s="99" t="s">
        <v>12</v>
      </c>
      <c r="I137" s="100"/>
      <c r="J137" s="101"/>
      <c r="K137" s="101"/>
      <c r="L137" s="129">
        <v>0</v>
      </c>
      <c r="M137" s="152">
        <v>36.15</v>
      </c>
      <c r="N137" s="153">
        <v>36.200000000000003</v>
      </c>
      <c r="O137" s="101"/>
      <c r="P137" s="140"/>
      <c r="Q137" s="94"/>
      <c r="R137" s="94"/>
      <c r="S137" s="94"/>
      <c r="T137" s="94"/>
      <c r="U137" s="94"/>
      <c r="V137" s="94"/>
      <c r="W137" s="94"/>
      <c r="X137" s="94"/>
      <c r="Y137" s="94"/>
      <c r="Z137" s="94"/>
      <c r="AA137" s="94"/>
      <c r="AB137" s="94"/>
      <c r="AC137" s="94"/>
      <c r="AD137" s="94"/>
      <c r="AE137" s="94"/>
    </row>
    <row r="138" spans="1:31" ht="13.5" thickBot="1" x14ac:dyDescent="0.25">
      <c r="A138" s="895"/>
      <c r="B138" s="896"/>
      <c r="C138" s="877"/>
      <c r="D138" s="879"/>
      <c r="E138" s="881"/>
      <c r="F138" s="931"/>
      <c r="G138" s="929"/>
      <c r="H138" s="81" t="s">
        <v>15</v>
      </c>
      <c r="I138" s="82">
        <v>0</v>
      </c>
      <c r="J138" s="83">
        <v>0</v>
      </c>
      <c r="K138" s="83"/>
      <c r="L138" s="112">
        <v>0</v>
      </c>
      <c r="M138" s="111">
        <v>36.15</v>
      </c>
      <c r="N138" s="83">
        <v>36.200000000000003</v>
      </c>
      <c r="O138" s="83"/>
      <c r="P138" s="113">
        <v>0</v>
      </c>
      <c r="Q138" s="94"/>
      <c r="R138" s="94"/>
      <c r="S138" s="94"/>
      <c r="T138" s="94"/>
      <c r="U138" s="94"/>
      <c r="V138" s="94"/>
      <c r="W138" s="94"/>
      <c r="X138" s="94"/>
      <c r="Y138" s="94"/>
      <c r="Z138" s="94"/>
      <c r="AA138" s="94"/>
      <c r="AB138" s="94"/>
      <c r="AC138" s="94"/>
      <c r="AD138" s="94"/>
      <c r="AE138" s="94"/>
    </row>
    <row r="139" spans="1:31" x14ac:dyDescent="0.2">
      <c r="A139" s="894" t="s">
        <v>9</v>
      </c>
      <c r="B139" s="889" t="s">
        <v>8</v>
      </c>
      <c r="C139" s="876" t="s">
        <v>84</v>
      </c>
      <c r="D139" s="878" t="s">
        <v>77</v>
      </c>
      <c r="E139" s="886"/>
      <c r="F139" s="888" t="s">
        <v>8</v>
      </c>
      <c r="G139" s="890"/>
      <c r="H139" s="86" t="s">
        <v>12</v>
      </c>
      <c r="I139" s="85"/>
      <c r="J139" s="84"/>
      <c r="K139" s="84"/>
      <c r="L139" s="67"/>
      <c r="M139" s="65">
        <v>10</v>
      </c>
      <c r="N139" s="84">
        <v>10</v>
      </c>
      <c r="O139" s="84"/>
      <c r="P139" s="66"/>
    </row>
    <row r="140" spans="1:31" ht="13.5" thickBot="1" x14ac:dyDescent="0.25">
      <c r="A140" s="897"/>
      <c r="B140" s="885"/>
      <c r="C140" s="885"/>
      <c r="D140" s="884"/>
      <c r="E140" s="887"/>
      <c r="F140" s="883"/>
      <c r="G140" s="891"/>
      <c r="H140" s="81" t="s">
        <v>15</v>
      </c>
      <c r="I140" s="82">
        <v>0</v>
      </c>
      <c r="J140" s="83">
        <v>0</v>
      </c>
      <c r="K140" s="83"/>
      <c r="L140" s="112">
        <v>0</v>
      </c>
      <c r="M140" s="111">
        <v>10</v>
      </c>
      <c r="N140" s="83">
        <v>10</v>
      </c>
      <c r="O140" s="83"/>
      <c r="P140" s="113">
        <v>0</v>
      </c>
    </row>
    <row r="141" spans="1:31" s="4" customFormat="1" ht="15.75" customHeight="1" thickBot="1" x14ac:dyDescent="0.25">
      <c r="A141" s="70" t="s">
        <v>8</v>
      </c>
      <c r="B141" s="71" t="s">
        <v>9</v>
      </c>
      <c r="C141" s="764" t="s">
        <v>16</v>
      </c>
      <c r="D141" s="765"/>
      <c r="E141" s="765"/>
      <c r="F141" s="765"/>
      <c r="G141" s="765"/>
      <c r="H141" s="766"/>
      <c r="I141" s="77">
        <f>J141+L141</f>
        <v>1455.25</v>
      </c>
      <c r="J141" s="78">
        <f>J138+J136+J134+J132+J130+J128+J126+J124+J122+J120+J118+J116+J114+J112+J110+J108+J106+J103+J101+J99+J97+J95+J93+J91+J89+J87+J85+J83+J81+J79+J77+J75+J73+J140+J71+J69+J67+J65+J63+J61+J59+J57+J55+J53+J51+J49+J47+J45</f>
        <v>1455.25</v>
      </c>
      <c r="K141" s="78">
        <f>K138+K136+K134+K132+K130+K128+K126+K124+K122+K120+K118+K116+K114+K112+K110+K108+K106+K103+K101+K99+K97+K95+K93+K91+K89+K87+K85+K83+K81+K79+K77+K75+K73+K140+K71+K69+K67+K65+K63+K61+K59+K57+K55+K53+K51+K49+K47+K45</f>
        <v>0</v>
      </c>
      <c r="L141" s="78">
        <f>L138+L136+L134+L132+L130+L128+L126+L124+L122+L120+L118+L116+L114+L112+L110+L108+L106+L103+L101+L99+L97+L95+L93+L91+L89+L87+L85+L83+L81+L79+L77+L75+L73+L140+L71+L69+L67+L65+L63+L61+L59+L57+L55+L53+L51+L49+L47+L45</f>
        <v>0</v>
      </c>
      <c r="M141" s="77">
        <f>N141+P141</f>
        <v>1915.4199999999998</v>
      </c>
      <c r="N141" s="78">
        <f>N138+N136+N134+N132+N130+N128+N126+N124+N122+N120+N118+N116+N114+N112+N110+N108+N106+N103+N101+N99+N97+N95+N93+N91+N89+N87+N85+N83+N81+N79+N77+N75+N73+N140+N71+N69+N67+N65+N63+N61+N59+N57+N55+N53+N51+N49+N47+N45</f>
        <v>1915.4199999999998</v>
      </c>
      <c r="O141" s="78">
        <f>O138+O136+O134+O132+O130+O128+O126+O124+O122+O120+O118+O116+O114+O112+O110+O108+O106+O103+O101+O99+O97+O95+O93+O91+O89+O87+O85+O83+O81+O79+O77+O75+O73+O140+O71+O69+O67+O65+O63+O61+O59+O57+O55+O53+O51+O49+O47+O45</f>
        <v>0</v>
      </c>
      <c r="P141" s="78">
        <f>P138+P136+P134+P132+P130+P128+P126+P124+P122+P120+P118+P116+P114+P112+P110+P108+P106+P103+P101+P99+P97+P95+P93+P91+P89+P87+P85+P83+P81+P79+P77+P75+P73+P140+P71+P69+P67+P65+P63+P61+P59+P57+P55+P53+P51+P49+P47+P45</f>
        <v>0</v>
      </c>
    </row>
    <row r="142" spans="1:31" s="4" customFormat="1" ht="15.75" customHeight="1" thickBot="1" x14ac:dyDescent="0.25">
      <c r="A142" s="79" t="s">
        <v>8</v>
      </c>
      <c r="B142" s="145" t="s">
        <v>9</v>
      </c>
      <c r="C142" s="585" t="s">
        <v>143</v>
      </c>
      <c r="D142" s="586"/>
      <c r="E142" s="586"/>
      <c r="F142" s="586"/>
      <c r="G142" s="586"/>
      <c r="H142" s="587"/>
      <c r="I142" s="146">
        <f>J142+L142</f>
        <v>13209.05</v>
      </c>
      <c r="J142" s="147">
        <f>J141+J42+J36+J32+J26</f>
        <v>13209.05</v>
      </c>
      <c r="K142" s="147">
        <f>K141+K137+K135+K133+K131+K129+K127+K125+K123+K121+K119+K117+K115+K113+K111+K109+K107+K104+K102+K100+K98+K96+K94+K92+K90+K88+K86+K84+K82+K80+K78+K76+K74+K72+K139+K70+K68+K66+K64+K62+K60+K58+K56+K54+K52+K50+K48+K46</f>
        <v>0</v>
      </c>
      <c r="L142" s="147">
        <f>L141+L137+L135+L133+L131+L129+L127+L125+L123+L121+L119+L117+L115+L113+L111+L109+L107+L104+L102+L100+L98+L96+L94+L92+L90+L88+L86+L84+L82+L80+L78+L76+L74+L72+L139+L70+L68+L66+L64+L62+L60+L58+L56+L54+L52+L50+L48+L46</f>
        <v>0</v>
      </c>
      <c r="M142" s="146">
        <f>N142+P142</f>
        <v>14182.619999999997</v>
      </c>
      <c r="N142" s="147">
        <f>N141+N42+N36+N32+N26</f>
        <v>14019.819999999998</v>
      </c>
      <c r="O142" s="147">
        <f>O141+O42+O36+O32+O26</f>
        <v>8823.2000000000025</v>
      </c>
      <c r="P142" s="147">
        <f>P141+P42+P36+P32+P26</f>
        <v>162.80000000000001</v>
      </c>
    </row>
  </sheetData>
  <mergeCells count="397">
    <mergeCell ref="C42:H42"/>
    <mergeCell ref="A43:P43"/>
    <mergeCell ref="A64:A65"/>
    <mergeCell ref="F117:F118"/>
    <mergeCell ref="G58:G59"/>
    <mergeCell ref="F54:F55"/>
    <mergeCell ref="F56:F57"/>
    <mergeCell ref="G56:G57"/>
    <mergeCell ref="G54:G55"/>
    <mergeCell ref="F58:F59"/>
    <mergeCell ref="C72:C73"/>
    <mergeCell ref="A70:A71"/>
    <mergeCell ref="B70:B71"/>
    <mergeCell ref="C70:C71"/>
    <mergeCell ref="D70:D71"/>
    <mergeCell ref="G70:G71"/>
    <mergeCell ref="G72:G73"/>
    <mergeCell ref="F109:F110"/>
    <mergeCell ref="B98:B99"/>
    <mergeCell ref="C98:C99"/>
    <mergeCell ref="A100:A101"/>
    <mergeCell ref="C102:C103"/>
    <mergeCell ref="B100:B101"/>
    <mergeCell ref="G109:G110"/>
    <mergeCell ref="M2:P2"/>
    <mergeCell ref="I3:I4"/>
    <mergeCell ref="J3:K3"/>
    <mergeCell ref="L3:L4"/>
    <mergeCell ref="M3:M4"/>
    <mergeCell ref="I2:L2"/>
    <mergeCell ref="A38:A39"/>
    <mergeCell ref="B38:B39"/>
    <mergeCell ref="C38:C39"/>
    <mergeCell ref="D38:D39"/>
    <mergeCell ref="G2:G4"/>
    <mergeCell ref="H2:H4"/>
    <mergeCell ref="E38:E39"/>
    <mergeCell ref="A5:P5"/>
    <mergeCell ref="A27:P27"/>
    <mergeCell ref="N3:O3"/>
    <mergeCell ref="P3:P4"/>
    <mergeCell ref="A2:A4"/>
    <mergeCell ref="B2:B4"/>
    <mergeCell ref="C2:C4"/>
    <mergeCell ref="D2:D4"/>
    <mergeCell ref="E2:E4"/>
    <mergeCell ref="F2:F4"/>
    <mergeCell ref="A28:A29"/>
    <mergeCell ref="B28:B29"/>
    <mergeCell ref="B6:B26"/>
    <mergeCell ref="C6:C26"/>
    <mergeCell ref="D6:D24"/>
    <mergeCell ref="C28:C29"/>
    <mergeCell ref="D28:D29"/>
    <mergeCell ref="G30:G31"/>
    <mergeCell ref="G38:G39"/>
    <mergeCell ref="A34:A35"/>
    <mergeCell ref="B34:B35"/>
    <mergeCell ref="D30:D31"/>
    <mergeCell ref="E30:E31"/>
    <mergeCell ref="F34:F35"/>
    <mergeCell ref="C30:C31"/>
    <mergeCell ref="F38:F39"/>
    <mergeCell ref="C36:H36"/>
    <mergeCell ref="H6:H24"/>
    <mergeCell ref="G28:G29"/>
    <mergeCell ref="G34:G35"/>
    <mergeCell ref="C34:C35"/>
    <mergeCell ref="E28:E29"/>
    <mergeCell ref="F28:F29"/>
    <mergeCell ref="D34:D35"/>
    <mergeCell ref="E34:E35"/>
    <mergeCell ref="A33:P33"/>
    <mergeCell ref="C32:H32"/>
    <mergeCell ref="E50:E51"/>
    <mergeCell ref="F50:F51"/>
    <mergeCell ref="E48:E49"/>
    <mergeCell ref="F48:F49"/>
    <mergeCell ref="G50:G51"/>
    <mergeCell ref="G52:G53"/>
    <mergeCell ref="E52:E53"/>
    <mergeCell ref="F52:F53"/>
    <mergeCell ref="B48:B49"/>
    <mergeCell ref="A37:P37"/>
    <mergeCell ref="G46:G47"/>
    <mergeCell ref="A44:A45"/>
    <mergeCell ref="B44:B45"/>
    <mergeCell ref="C44:C45"/>
    <mergeCell ref="D44:D45"/>
    <mergeCell ref="E44:E45"/>
    <mergeCell ref="G44:G45"/>
    <mergeCell ref="B50:B51"/>
    <mergeCell ref="C50:C51"/>
    <mergeCell ref="D52:D53"/>
    <mergeCell ref="A52:A53"/>
    <mergeCell ref="G40:G41"/>
    <mergeCell ref="F30:F31"/>
    <mergeCell ref="A48:A49"/>
    <mergeCell ref="D48:D49"/>
    <mergeCell ref="C48:C49"/>
    <mergeCell ref="D46:D47"/>
    <mergeCell ref="F44:F45"/>
    <mergeCell ref="E46:E47"/>
    <mergeCell ref="G48:G49"/>
    <mergeCell ref="A68:A69"/>
    <mergeCell ref="D50:D51"/>
    <mergeCell ref="F40:F41"/>
    <mergeCell ref="A40:A41"/>
    <mergeCell ref="B40:B41"/>
    <mergeCell ref="C40:C41"/>
    <mergeCell ref="D40:D41"/>
    <mergeCell ref="E40:E41"/>
    <mergeCell ref="B46:B47"/>
    <mergeCell ref="E58:E59"/>
    <mergeCell ref="E54:E55"/>
    <mergeCell ref="B56:B57"/>
    <mergeCell ref="C56:C57"/>
    <mergeCell ref="A46:A47"/>
    <mergeCell ref="B54:B55"/>
    <mergeCell ref="C54:C55"/>
    <mergeCell ref="C142:H142"/>
    <mergeCell ref="E76:E77"/>
    <mergeCell ref="A121:A122"/>
    <mergeCell ref="B121:B122"/>
    <mergeCell ref="A119:A120"/>
    <mergeCell ref="B119:B120"/>
    <mergeCell ref="C119:C120"/>
    <mergeCell ref="D72:D73"/>
    <mergeCell ref="G74:G75"/>
    <mergeCell ref="F72:F73"/>
    <mergeCell ref="E74:E75"/>
    <mergeCell ref="A72:A73"/>
    <mergeCell ref="F121:F122"/>
    <mergeCell ref="G119:G120"/>
    <mergeCell ref="D119:D120"/>
    <mergeCell ref="E119:E120"/>
    <mergeCell ref="F119:F120"/>
    <mergeCell ref="C121:C122"/>
    <mergeCell ref="D121:D122"/>
    <mergeCell ref="E121:E122"/>
    <mergeCell ref="G94:G95"/>
    <mergeCell ref="G92:G93"/>
    <mergeCell ref="G90:G91"/>
    <mergeCell ref="A139:A140"/>
    <mergeCell ref="B139:B140"/>
    <mergeCell ref="G76:G77"/>
    <mergeCell ref="C139:C140"/>
    <mergeCell ref="D139:D140"/>
    <mergeCell ref="E78:E79"/>
    <mergeCell ref="F78:F79"/>
    <mergeCell ref="G82:G83"/>
    <mergeCell ref="E84:E85"/>
    <mergeCell ref="F84:F85"/>
    <mergeCell ref="G84:G85"/>
    <mergeCell ref="E82:E83"/>
    <mergeCell ref="F82:F83"/>
    <mergeCell ref="C125:C126"/>
    <mergeCell ref="D125:D126"/>
    <mergeCell ref="F92:F93"/>
    <mergeCell ref="C78:C79"/>
    <mergeCell ref="D78:D79"/>
    <mergeCell ref="C94:C95"/>
    <mergeCell ref="C109:C110"/>
    <mergeCell ref="D109:D110"/>
    <mergeCell ref="C107:C108"/>
    <mergeCell ref="C90:C91"/>
    <mergeCell ref="G139:G140"/>
    <mergeCell ref="E109:E110"/>
    <mergeCell ref="C141:H141"/>
    <mergeCell ref="C113:C114"/>
    <mergeCell ref="D113:D114"/>
    <mergeCell ref="E113:E114"/>
    <mergeCell ref="F113:F114"/>
    <mergeCell ref="G113:G114"/>
    <mergeCell ref="E131:E132"/>
    <mergeCell ref="F131:F132"/>
    <mergeCell ref="E139:E140"/>
    <mergeCell ref="F139:F140"/>
    <mergeCell ref="F127:F128"/>
    <mergeCell ref="E125:E126"/>
    <mergeCell ref="F125:F126"/>
    <mergeCell ref="F123:F124"/>
    <mergeCell ref="E123:E124"/>
    <mergeCell ref="C117:C118"/>
    <mergeCell ref="D117:D118"/>
    <mergeCell ref="E117:E118"/>
    <mergeCell ref="G131:G132"/>
    <mergeCell ref="G129:G130"/>
    <mergeCell ref="G137:G138"/>
    <mergeCell ref="F135:F136"/>
    <mergeCell ref="G135:G136"/>
    <mergeCell ref="F137:F138"/>
    <mergeCell ref="G98:G99"/>
    <mergeCell ref="G100:G101"/>
    <mergeCell ref="E98:E99"/>
    <mergeCell ref="F98:F99"/>
    <mergeCell ref="G107:G108"/>
    <mergeCell ref="E104:E106"/>
    <mergeCell ref="F104:F106"/>
    <mergeCell ref="A117:A118"/>
    <mergeCell ref="B117:B118"/>
    <mergeCell ref="E100:E101"/>
    <mergeCell ref="E102:E103"/>
    <mergeCell ref="D98:D99"/>
    <mergeCell ref="A104:A106"/>
    <mergeCell ref="B104:B106"/>
    <mergeCell ref="C104:C106"/>
    <mergeCell ref="A115:A116"/>
    <mergeCell ref="G104:G106"/>
    <mergeCell ref="A107:A108"/>
    <mergeCell ref="B111:B112"/>
    <mergeCell ref="C111:C112"/>
    <mergeCell ref="G102:G103"/>
    <mergeCell ref="D104:D106"/>
    <mergeCell ref="B102:B103"/>
    <mergeCell ref="D102:D103"/>
    <mergeCell ref="A96:A97"/>
    <mergeCell ref="B96:B97"/>
    <mergeCell ref="G68:G69"/>
    <mergeCell ref="D96:D97"/>
    <mergeCell ref="C86:C87"/>
    <mergeCell ref="A94:A95"/>
    <mergeCell ref="A102:A103"/>
    <mergeCell ref="A88:A89"/>
    <mergeCell ref="B86:B87"/>
    <mergeCell ref="A90:A91"/>
    <mergeCell ref="B90:B91"/>
    <mergeCell ref="A92:A93"/>
    <mergeCell ref="F94:F95"/>
    <mergeCell ref="B92:B93"/>
    <mergeCell ref="C92:C93"/>
    <mergeCell ref="D92:D93"/>
    <mergeCell ref="E92:E93"/>
    <mergeCell ref="D86:D87"/>
    <mergeCell ref="A86:A87"/>
    <mergeCell ref="B88:B89"/>
    <mergeCell ref="C88:C89"/>
    <mergeCell ref="F102:F103"/>
    <mergeCell ref="F100:F101"/>
    <mergeCell ref="A98:A99"/>
    <mergeCell ref="G64:G65"/>
    <mergeCell ref="B60:B61"/>
    <mergeCell ref="C60:C61"/>
    <mergeCell ref="D60:D61"/>
    <mergeCell ref="G62:G63"/>
    <mergeCell ref="E64:E65"/>
    <mergeCell ref="B62:B63"/>
    <mergeCell ref="G60:G61"/>
    <mergeCell ref="D94:D95"/>
    <mergeCell ref="C64:C65"/>
    <mergeCell ref="D64:D65"/>
    <mergeCell ref="E60:E61"/>
    <mergeCell ref="G66:G67"/>
    <mergeCell ref="B74:B75"/>
    <mergeCell ref="B84:B85"/>
    <mergeCell ref="C84:C85"/>
    <mergeCell ref="G86:G87"/>
    <mergeCell ref="G88:G89"/>
    <mergeCell ref="B94:B95"/>
    <mergeCell ref="C82:C83"/>
    <mergeCell ref="C76:C77"/>
    <mergeCell ref="B58:B59"/>
    <mergeCell ref="C58:C59"/>
    <mergeCell ref="E56:E57"/>
    <mergeCell ref="C52:C53"/>
    <mergeCell ref="B52:B53"/>
    <mergeCell ref="A50:A51"/>
    <mergeCell ref="C46:C47"/>
    <mergeCell ref="A84:A85"/>
    <mergeCell ref="F60:F61"/>
    <mergeCell ref="F46:F47"/>
    <mergeCell ref="F68:F69"/>
    <mergeCell ref="F74:F75"/>
    <mergeCell ref="C80:C81"/>
    <mergeCell ref="D84:D85"/>
    <mergeCell ref="F62:F63"/>
    <mergeCell ref="D62:D63"/>
    <mergeCell ref="E70:E71"/>
    <mergeCell ref="F70:F71"/>
    <mergeCell ref="F64:F65"/>
    <mergeCell ref="E62:E63"/>
    <mergeCell ref="E66:E67"/>
    <mergeCell ref="F66:F67"/>
    <mergeCell ref="A82:A83"/>
    <mergeCell ref="B82:B83"/>
    <mergeCell ref="A76:A77"/>
    <mergeCell ref="B76:B77"/>
    <mergeCell ref="B78:B79"/>
    <mergeCell ref="B80:B81"/>
    <mergeCell ref="A78:A79"/>
    <mergeCell ref="A80:A81"/>
    <mergeCell ref="A74:A75"/>
    <mergeCell ref="D54:D55"/>
    <mergeCell ref="A62:A63"/>
    <mergeCell ref="C62:C63"/>
    <mergeCell ref="C66:C67"/>
    <mergeCell ref="D66:D67"/>
    <mergeCell ref="D56:D57"/>
    <mergeCell ref="B64:B65"/>
    <mergeCell ref="A56:A57"/>
    <mergeCell ref="A54:A55"/>
    <mergeCell ref="A58:A59"/>
    <mergeCell ref="A66:A67"/>
    <mergeCell ref="B66:B67"/>
    <mergeCell ref="A60:A61"/>
    <mergeCell ref="B68:B69"/>
    <mergeCell ref="C68:C69"/>
    <mergeCell ref="B72:B73"/>
    <mergeCell ref="D76:D77"/>
    <mergeCell ref="F96:F97"/>
    <mergeCell ref="G96:G97"/>
    <mergeCell ref="F76:F77"/>
    <mergeCell ref="F80:F81"/>
    <mergeCell ref="G80:G81"/>
    <mergeCell ref="G78:G79"/>
    <mergeCell ref="E88:E89"/>
    <mergeCell ref="F88:F89"/>
    <mergeCell ref="E96:E97"/>
    <mergeCell ref="F86:F87"/>
    <mergeCell ref="F90:F91"/>
    <mergeCell ref="E94:E95"/>
    <mergeCell ref="E80:E81"/>
    <mergeCell ref="E86:E87"/>
    <mergeCell ref="C96:C97"/>
    <mergeCell ref="E68:E69"/>
    <mergeCell ref="D68:D69"/>
    <mergeCell ref="E72:E73"/>
    <mergeCell ref="D82:D83"/>
    <mergeCell ref="D88:D89"/>
    <mergeCell ref="D80:D81"/>
    <mergeCell ref="D90:D91"/>
    <mergeCell ref="C100:C101"/>
    <mergeCell ref="D100:D101"/>
    <mergeCell ref="E90:E91"/>
    <mergeCell ref="C74:C75"/>
    <mergeCell ref="D74:D75"/>
    <mergeCell ref="F107:F108"/>
    <mergeCell ref="E107:E108"/>
    <mergeCell ref="A113:A114"/>
    <mergeCell ref="B113:B114"/>
    <mergeCell ref="A109:A110"/>
    <mergeCell ref="B109:B110"/>
    <mergeCell ref="B125:B126"/>
    <mergeCell ref="A111:A112"/>
    <mergeCell ref="C123:C124"/>
    <mergeCell ref="D123:D124"/>
    <mergeCell ref="F111:F112"/>
    <mergeCell ref="C115:C116"/>
    <mergeCell ref="D115:D116"/>
    <mergeCell ref="B107:B108"/>
    <mergeCell ref="D107:D108"/>
    <mergeCell ref="D111:D112"/>
    <mergeCell ref="E111:E112"/>
    <mergeCell ref="B115:B116"/>
    <mergeCell ref="A137:A138"/>
    <mergeCell ref="B137:B138"/>
    <mergeCell ref="A123:A124"/>
    <mergeCell ref="B123:B124"/>
    <mergeCell ref="A135:A136"/>
    <mergeCell ref="A131:A132"/>
    <mergeCell ref="A127:A128"/>
    <mergeCell ref="A133:A134"/>
    <mergeCell ref="B133:B134"/>
    <mergeCell ref="A125:A126"/>
    <mergeCell ref="B135:B136"/>
    <mergeCell ref="A129:A130"/>
    <mergeCell ref="B127:B128"/>
    <mergeCell ref="B131:B132"/>
    <mergeCell ref="F129:F130"/>
    <mergeCell ref="E127:E128"/>
    <mergeCell ref="B129:B130"/>
    <mergeCell ref="G111:G112"/>
    <mergeCell ref="G133:G134"/>
    <mergeCell ref="G127:G128"/>
    <mergeCell ref="G123:G124"/>
    <mergeCell ref="G125:G126"/>
    <mergeCell ref="G115:G116"/>
    <mergeCell ref="G121:G122"/>
    <mergeCell ref="G117:G118"/>
    <mergeCell ref="F133:F134"/>
    <mergeCell ref="E115:E116"/>
    <mergeCell ref="F115:F116"/>
    <mergeCell ref="C137:C138"/>
    <mergeCell ref="D137:D138"/>
    <mergeCell ref="E137:E138"/>
    <mergeCell ref="C135:C136"/>
    <mergeCell ref="E135:E136"/>
    <mergeCell ref="D127:D128"/>
    <mergeCell ref="C129:C130"/>
    <mergeCell ref="D129:D130"/>
    <mergeCell ref="E129:E130"/>
    <mergeCell ref="D133:D134"/>
    <mergeCell ref="E133:E134"/>
    <mergeCell ref="C127:C128"/>
    <mergeCell ref="C131:C132"/>
    <mergeCell ref="D131:D132"/>
    <mergeCell ref="C133:C134"/>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2</vt:i4>
      </vt:variant>
    </vt:vector>
  </HeadingPairs>
  <TitlesOfParts>
    <vt:vector size="5" baseType="lpstr">
      <vt:lpstr>Ataskaita</vt:lpstr>
      <vt:lpstr>Priemonių suvestinė</vt:lpstr>
      <vt:lpstr>KMSA išlaikymas</vt:lpstr>
      <vt:lpstr>'Priemonių suvestinė'!Print_Area</vt:lpstr>
      <vt:lpstr>'Priemonių suvestinė'!Print_Titles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Snieguole Kacerauskaite</cp:lastModifiedBy>
  <cp:lastPrinted>2013-03-21T07:44:07Z</cp:lastPrinted>
  <dcterms:created xsi:type="dcterms:W3CDTF">2004-05-19T10:48:48Z</dcterms:created>
  <dcterms:modified xsi:type="dcterms:W3CDTF">2013-03-21T07:44:38Z</dcterms:modified>
</cp:coreProperties>
</file>