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255" windowWidth="19200" windowHeight="11640" tabRatio="656"/>
  </bookViews>
  <sheets>
    <sheet name="Ataskaita" sheetId="2" r:id="rId1"/>
    <sheet name="Priemonių suvestinė" sheetId="1" r:id="rId2"/>
  </sheets>
  <definedNames>
    <definedName name="_xlnm.Print_Area" localSheetId="0">Ataskaita!$A$1:$H$34</definedName>
    <definedName name="_xlnm.Print_Area" localSheetId="1">'Priemonių suvestinė'!$A$1:$O$89</definedName>
    <definedName name="_xlnm.Print_Titles" localSheetId="1">'Priemonių suvestinė'!$4:$6</definedName>
  </definedNames>
  <calcPr calcId="145621"/>
</workbook>
</file>

<file path=xl/calcChain.xml><?xml version="1.0" encoding="utf-8"?>
<calcChain xmlns="http://schemas.openxmlformats.org/spreadsheetml/2006/main">
  <c r="J58" i="1" l="1"/>
  <c r="J88" i="1" l="1"/>
  <c r="J87" i="1"/>
  <c r="J85" i="1"/>
  <c r="J84" i="1"/>
  <c r="J83" i="1"/>
  <c r="J86" i="1" l="1"/>
  <c r="J82" i="1"/>
  <c r="J74" i="1"/>
  <c r="J71" i="1"/>
  <c r="J89" i="1" l="1"/>
  <c r="J38" i="1"/>
  <c r="J35" i="1"/>
  <c r="J25" i="1"/>
  <c r="J17" i="1"/>
  <c r="J15" i="1"/>
  <c r="J18" i="1" s="1"/>
  <c r="J39" i="1" l="1"/>
  <c r="J44" i="1"/>
  <c r="H88" i="1" l="1"/>
  <c r="H87" i="1"/>
  <c r="H85" i="1"/>
  <c r="H84" i="1"/>
  <c r="H83" i="1"/>
  <c r="H82" i="1" s="1"/>
  <c r="H89" i="1" s="1"/>
  <c r="J64" i="1"/>
  <c r="J61" i="1"/>
  <c r="J65" i="1" s="1"/>
  <c r="J53" i="1"/>
  <c r="I74" i="1"/>
  <c r="I71" i="1"/>
  <c r="I64" i="1"/>
  <c r="I61" i="1"/>
  <c r="I58" i="1"/>
  <c r="I53" i="1"/>
  <c r="I44" i="1"/>
  <c r="I35" i="1"/>
  <c r="I25" i="1"/>
  <c r="I17" i="1"/>
  <c r="I15" i="1"/>
  <c r="J75" i="1"/>
  <c r="H74" i="1"/>
  <c r="H71" i="1"/>
  <c r="H64" i="1"/>
  <c r="H61" i="1"/>
  <c r="H58" i="1"/>
  <c r="H53" i="1"/>
  <c r="H44" i="1"/>
  <c r="H38" i="1"/>
  <c r="H35" i="1"/>
  <c r="H25" i="1"/>
  <c r="H17" i="1"/>
  <c r="H15" i="1"/>
  <c r="H18" i="1" s="1"/>
  <c r="H86" i="1"/>
  <c r="I38" i="1"/>
  <c r="I39" i="1" s="1"/>
  <c r="I88" i="1"/>
  <c r="L26" i="1"/>
  <c r="I84" i="1"/>
  <c r="I85" i="1"/>
  <c r="I87" i="1"/>
  <c r="I86" i="1" s="1"/>
  <c r="I83" i="1"/>
  <c r="I82" i="1" s="1"/>
  <c r="I18" i="1" l="1"/>
  <c r="I75" i="1"/>
  <c r="H39" i="1"/>
  <c r="H65" i="1"/>
  <c r="H75" i="1"/>
  <c r="I65" i="1"/>
  <c r="I76" i="1" s="1"/>
  <c r="I77" i="1" s="1"/>
  <c r="I89" i="1"/>
  <c r="H76" i="1"/>
  <c r="H77" i="1" s="1"/>
  <c r="J76" i="1"/>
  <c r="J77" i="1" s="1"/>
</calcChain>
</file>

<file path=xl/sharedStrings.xml><?xml version="1.0" encoding="utf-8"?>
<sst xmlns="http://schemas.openxmlformats.org/spreadsheetml/2006/main" count="256" uniqueCount="147">
  <si>
    <t>Sąlygų ugdytis sporto mokymo įstaigose sudarymas:</t>
  </si>
  <si>
    <t>Užtikrinti sporto renginių ir pratybų aptarnavimo paslaugų teikimą</t>
  </si>
  <si>
    <t>Įrengti naujas ir modernizuoti esamas sporto bazes</t>
  </si>
  <si>
    <t>Programos tikslo kodas</t>
  </si>
  <si>
    <t>Uždavinio kodas</t>
  </si>
  <si>
    <t>Priemonės kodas</t>
  </si>
  <si>
    <t>Priemonės požymis</t>
  </si>
  <si>
    <t>Asignavimų valdytojo kodas</t>
  </si>
  <si>
    <t>Finansavimo šaltinis</t>
  </si>
  <si>
    <t>01</t>
  </si>
  <si>
    <t>SB</t>
  </si>
  <si>
    <t>Iš viso:</t>
  </si>
  <si>
    <t>02</t>
  </si>
  <si>
    <t>03</t>
  </si>
  <si>
    <t>04</t>
  </si>
  <si>
    <t>11</t>
  </si>
  <si>
    <t>Iš viso uždaviniui:</t>
  </si>
  <si>
    <t>Iš viso tikslui:</t>
  </si>
  <si>
    <t>Iš viso programai:</t>
  </si>
  <si>
    <t>Finansavimo šaltiniai</t>
  </si>
  <si>
    <t>SAVIVALDYBĖS LĖŠOS</t>
  </si>
  <si>
    <t>KITOS LĖŠOS</t>
  </si>
  <si>
    <t>ES</t>
  </si>
  <si>
    <t>Finansavimo šaltinių suvestinė</t>
  </si>
  <si>
    <t>Pavadinimas</t>
  </si>
  <si>
    <t>SB(SP)</t>
  </si>
  <si>
    <t>Kt</t>
  </si>
  <si>
    <t>P4.4.1.7</t>
  </si>
  <si>
    <t>P4.4.1.8</t>
  </si>
  <si>
    <t>P4.4.2.5</t>
  </si>
  <si>
    <t>Individualių sporto šakų sportininkų pasirengimas dalyvauti atrankos varžybose dėl patekimo į nacionalines rinktines</t>
  </si>
  <si>
    <t>5</t>
  </si>
  <si>
    <t>2</t>
  </si>
  <si>
    <t>BĮ Klaipėdos kūno kultūros ir rekreacijos centro išlaikymas ir  veiklos organizavimas</t>
  </si>
  <si>
    <t>Sporto pratybų ir renginių aptarnavimas pagrindinėse sporto bazėse</t>
  </si>
  <si>
    <t>Tobulinti perspektyvių sportininkų atrankos ir rengimo sistemą, sudaryti sąlygas siekti didelio sportinio meistriškumo</t>
  </si>
  <si>
    <t>I P4.4.1.6</t>
  </si>
  <si>
    <t>I P4.4.1.8 P4.4.1.9</t>
  </si>
  <si>
    <r>
      <t xml:space="preserve">Savivaldybės biudžeto lėšos </t>
    </r>
    <r>
      <rPr>
        <b/>
        <sz val="10"/>
        <rFont val="Times New Roman"/>
        <family val="1"/>
      </rPr>
      <t>SB</t>
    </r>
  </si>
  <si>
    <r>
      <t xml:space="preserve">Pajamų įmokos už paslaugas </t>
    </r>
    <r>
      <rPr>
        <b/>
        <sz val="10"/>
        <rFont val="Times New Roman"/>
        <family val="1"/>
      </rPr>
      <t>SB(SP)</t>
    </r>
  </si>
  <si>
    <r>
      <t xml:space="preserve">Europos Sąjungos paramos lėšos </t>
    </r>
    <r>
      <rPr>
        <b/>
        <sz val="10"/>
        <rFont val="Times New Roman"/>
        <family val="1"/>
      </rPr>
      <t>ES</t>
    </r>
  </si>
  <si>
    <t>06</t>
  </si>
  <si>
    <t>SB(P)</t>
  </si>
  <si>
    <r>
      <t xml:space="preserve">Paskolos lėšos </t>
    </r>
    <r>
      <rPr>
        <b/>
        <sz val="10"/>
        <rFont val="Times New Roman"/>
        <family val="1"/>
      </rPr>
      <t>SB(P)</t>
    </r>
  </si>
  <si>
    <t>Sudaryti sąlygas sportuoti visų amžiaus grupių miestiečiams</t>
  </si>
  <si>
    <t>Sportinės veiklos programų dalinis finansavimas:</t>
  </si>
  <si>
    <t>P8</t>
  </si>
  <si>
    <t>Sudaryti sąlygas įtraukti visas miesto socialines grupes į sporto veiklą ir sukurti socialinį pagrindą didelio meistriškumo sportininkų rengimo sistemai</t>
  </si>
  <si>
    <t>buriavimo klubų, vykdančių vaikų ir jaunimo buriavimo mokymo veiklą</t>
  </si>
  <si>
    <r>
      <t>Projekto</t>
    </r>
    <r>
      <rPr>
        <b/>
        <sz val="10"/>
        <rFont val="Times New Roman"/>
        <family val="1"/>
      </rPr>
      <t xml:space="preserve"> „COSPA - fizinio aktyvumo infrastruktūros plėtra“ </t>
    </r>
    <r>
      <rPr>
        <sz val="10"/>
        <rFont val="Times New Roman"/>
        <family val="1"/>
        <charset val="186"/>
      </rPr>
      <t xml:space="preserve">įgyvendinimas:      </t>
    </r>
    <r>
      <rPr>
        <b/>
        <sz val="10"/>
        <rFont val="Times New Roman"/>
        <family val="1"/>
      </rPr>
      <t xml:space="preserve">                                  </t>
    </r>
  </si>
  <si>
    <t>Techninio projekto baseinui įrengti, aplinkai ir prieigoms sutvarkyti  parengimas</t>
  </si>
  <si>
    <t>Projekto „Daugiafunkcinis sporto ir pramogų kompleksas, Dubysos 10, Klaipėda“ įgyvendinimas</t>
  </si>
  <si>
    <t>BĮ Klaipėdos „Gintaro“ sporto centro baseino (S. Daukanto g. 31) pastato šiluminė renovacija</t>
  </si>
  <si>
    <t>Reprezentuojančių miestą sporto klubų veiklos dalinis finansavimas pagal ilgalaikes sutartis:</t>
  </si>
  <si>
    <t xml:space="preserve">Klaipėdos krepšinio sporto klubo „Neptūnas“ </t>
  </si>
  <si>
    <t xml:space="preserve">Klaipėdos miesto rankinio klubas „Dragūnas“ </t>
  </si>
  <si>
    <t>BĮ Klaipėdos „Viesulo“ sporto centre;</t>
  </si>
  <si>
    <t>BĮ Klaipėdos miesto sporto centre;</t>
  </si>
  <si>
    <t>BĮ Klaipėdos „Gintaro“ sporto centre;</t>
  </si>
  <si>
    <t>BĮ Klaipėdos Vlado Knašiaus krepšinio mokykloje;</t>
  </si>
  <si>
    <t>BĮ Klaipėdos futbolo sporto mokykloje</t>
  </si>
  <si>
    <t>tradicinių, tarptautinių sporto renginių</t>
  </si>
  <si>
    <t>neįgaliųjų sporto klubų</t>
  </si>
  <si>
    <t>sporto klubų, dalyvaujančių judėjime „sportas visiems“</t>
  </si>
  <si>
    <t>prioritetinių sporto šakų sporto klubų, atstovaujančių Klaipėdos miestui</t>
  </si>
  <si>
    <t>sporto klubų, dalyvaujančių regioniniuose, šalies ar tarptautiniuose mėgėjiško sporto renginiuose</t>
  </si>
  <si>
    <t>miesto jachtų su jaunųjų buriuotojų įgulomis dalyvavimo tarptautinėse regatose</t>
  </si>
  <si>
    <t>Klaipėdos miesto sportinių šokių klubo „Žuvėdra“</t>
  </si>
  <si>
    <t>Nupirkta irklavimo, baidarių ir kanojų irklavimo pratybų ir sporto renginių aptarnavimo paslaugų</t>
  </si>
  <si>
    <t>568</t>
  </si>
  <si>
    <t>674</t>
  </si>
  <si>
    <t>Sudaryta ilgalaikė sutartis</t>
  </si>
  <si>
    <t>1</t>
  </si>
  <si>
    <t>8</t>
  </si>
  <si>
    <t>Skirta stipendijų sportininkams</t>
  </si>
  <si>
    <t>Padengtas kreditinis įsiskolinimas 2011-12-31</t>
  </si>
  <si>
    <t>Įsigyta ledo mašina</t>
  </si>
  <si>
    <t>Parengtas IV etapo projektas</t>
  </si>
  <si>
    <t>Iš dalies finansuota sporto klubų veiklos programų pagal ilgalaikes sutartis</t>
  </si>
  <si>
    <t xml:space="preserve">Klaipėdos centrinio stadiono Sportininkų g. 46  rekonstrukcija (II-IV etapai) </t>
  </si>
  <si>
    <t>Projekto „Jaunimo pasitraukimo iš sportinės veiklos prevencija (PYDOS)“ įgyvendinimas</t>
  </si>
  <si>
    <t>Surengtas sporto renginys, dalyvių sk.</t>
  </si>
  <si>
    <t>Suorganizuota išvyka į varžybas Švedijoje, dalyvių sk.</t>
  </si>
  <si>
    <r>
      <t xml:space="preserve">Kiti finansavimo šaltiniai </t>
    </r>
    <r>
      <rPr>
        <b/>
        <sz val="10"/>
        <rFont val="Times New Roman"/>
        <family val="1"/>
        <charset val="186"/>
      </rPr>
      <t>Kt</t>
    </r>
  </si>
  <si>
    <t>Sukurtas interneto tinklalapis</t>
  </si>
  <si>
    <t>Galimybių studijos fizinio aktyvumo ir sporto veiklai plėtoti buvusioje II vandenvietėje parengimas;</t>
  </si>
  <si>
    <t>Techninio projekto baseinui įrengti Paryžiaus Komunos g. šalia moksleivių sporto centro parengimas;</t>
  </si>
  <si>
    <t>Techninio projekto atviram ir dengtam futbolo aikštynui bei  kitai sporto infrastruktūrai įrengti Paryžiaus Komunos g. moksleivių sporto centre parengimas;</t>
  </si>
  <si>
    <t>Sporto infrastruktūros objektų einamasis remontas ir techninis aptarnavimas:</t>
  </si>
  <si>
    <t xml:space="preserve">BĮ Klaipėdos futbolo sporto mokyklos patalpų remontas </t>
  </si>
  <si>
    <t>VšĮ „Atlanto“ futbolo klubas</t>
  </si>
  <si>
    <t>Sudaryta sutartis</t>
  </si>
  <si>
    <t xml:space="preserve">STRATEGINIO VEIKLOS PLANO VYKDYMO ATASKAITA </t>
  </si>
  <si>
    <t xml:space="preserve"> (KŪNO KULTŪROS IR SPORTO PLĖTROS PROGRAMA (NR. 11))</t>
  </si>
  <si>
    <t>Asignavimai (tūkst. Lt)</t>
  </si>
  <si>
    <t>2012 m. asignavimų patvirtintas planas*</t>
  </si>
  <si>
    <t>2012 m. asignavimų patikslintas planas**</t>
  </si>
  <si>
    <t>2012 m. panaudotos lėšos (kasinės išlaidos)</t>
  </si>
  <si>
    <t>Vertinimo kriterijaus</t>
  </si>
  <si>
    <t>pavadinimas</t>
  </si>
  <si>
    <t>planuotos reikšmės</t>
  </si>
  <si>
    <t>faktinės reikšmės</t>
  </si>
  <si>
    <t>Informacija apie pasiektus rezultatus, duomenys apie programai skirtų asignavimų panaudojimo tikslingumą</t>
  </si>
  <si>
    <t>Priežastys, dėl kurių planuotos rodiklių reikšmės nepasiektos</t>
  </si>
  <si>
    <t>* pagal Klaipėdos miesto savivaldybės tarybos 2012-02-28 sprendimą Nr. T2-35</t>
  </si>
  <si>
    <t>** pagal Klaipėdos miesto savivaldybės tarybos 2012-11-29 sprendimą Nr. T2-269</t>
  </si>
  <si>
    <t>Organizuotai sportuojančių gyventojų dalis, proc.</t>
  </si>
  <si>
    <t>6</t>
  </si>
  <si>
    <t>1,19</t>
  </si>
  <si>
    <t>Savivaldybės sporto bazių, tinkamų tarptautinėms ir nacionalinėms varžyboms organizuoti, skaičius</t>
  </si>
  <si>
    <t>Sporto mokyklas lankančiųjų skaičius nuo bendro Klaipėdos miesto moksleivių skaičiaus, %</t>
  </si>
  <si>
    <t>21</t>
  </si>
  <si>
    <t>Lietuvos, pasaulio ir Europos jaunių, jaunimo ar suaugusiųjų čempionatuose užimtų prizinių vietų skaičius</t>
  </si>
  <si>
    <t>300</t>
  </si>
  <si>
    <t>Savivaldybės sporto bazių, tenkančių 10 tūkst. gyventojų, sk.</t>
  </si>
  <si>
    <r>
      <t>Įrengta Klaipėdos centrinio stadiono dirbtinė danga, tūkst. m</t>
    </r>
    <r>
      <rPr>
        <vertAlign val="superscript"/>
        <sz val="10"/>
        <rFont val="Times New Roman"/>
        <family val="1"/>
        <charset val="186"/>
      </rPr>
      <t>2</t>
    </r>
  </si>
  <si>
    <r>
      <t>Įsigyta stikloplastiko lakštų sporto salės langams sutvirtinti, m</t>
    </r>
    <r>
      <rPr>
        <vertAlign val="superscript"/>
        <sz val="10"/>
        <rFont val="Times New Roman"/>
        <family val="1"/>
        <charset val="186"/>
      </rPr>
      <t>2</t>
    </r>
  </si>
  <si>
    <r>
      <t>Įsigyta linoleumo persirengimo kambariuose bei dušinėse patiesti, m</t>
    </r>
    <r>
      <rPr>
        <vertAlign val="superscript"/>
        <sz val="10"/>
        <rFont val="Times New Roman"/>
        <family val="1"/>
        <charset val="186"/>
      </rPr>
      <t>2</t>
    </r>
  </si>
  <si>
    <t>Atlikta 25 proc. stadiono aikščių dirbtinės dangos įrengimo darbų.</t>
  </si>
  <si>
    <t>7,5</t>
  </si>
  <si>
    <t>1,21</t>
  </si>
  <si>
    <t>450</t>
  </si>
  <si>
    <t>Dalyvavusiųjų sporto ir sveikatingumo renginiuose sk.</t>
  </si>
  <si>
    <t>Sportininkų, lankančių sporto mokymo įstaigas, iš jų:</t>
  </si>
  <si>
    <t>Iš dalies finansuota programų, iš jų:</t>
  </si>
  <si>
    <t>Visuomeninės sporto tarybos siūlymu suteikta daugiau mažesnio dydžio stipendijų</t>
  </si>
  <si>
    <t xml:space="preserve"> KŪNO KULTŪROS IR SPORTO PLĖTROS PROGRAMOS (NR. 11)</t>
  </si>
  <si>
    <t>ĮVYKDYMO ATASKAITA</t>
  </si>
  <si>
    <r>
      <t xml:space="preserve">   Asignavimų valdytojai: </t>
    </r>
    <r>
      <rPr>
        <sz val="12"/>
        <rFont val="Times New Roman"/>
        <family val="1"/>
      </rPr>
      <t>Ugdymo ir kultūros departamentas (2) ir Investicijų ir ekonomikos departamentas (5).</t>
    </r>
    <r>
      <rPr>
        <b/>
        <sz val="12"/>
        <rFont val="Times New Roman"/>
        <family val="1"/>
      </rPr>
      <t xml:space="preserve">
</t>
    </r>
  </si>
  <si>
    <r>
      <t xml:space="preserve">    Programą vykdė:</t>
    </r>
    <r>
      <rPr>
        <sz val="12"/>
        <rFont val="Times New Roman"/>
        <family val="1"/>
      </rPr>
      <t xml:space="preserve">  </t>
    </r>
    <r>
      <rPr>
        <sz val="12"/>
        <rFont val="Times New Roman"/>
        <family val="1"/>
        <charset val="186"/>
      </rPr>
      <t>Investicijų ir ekonomikos departamento Projektų skyrius, Statybos ir infrastruktūros plėtros skyrius, Socialinių reikalų departamento Kūno kultūros ir sporto skyrius, BĮ Klaipėdos miesto sporto centras, BĮ Klaipėdos Vlado Knašiaus krepšinio mokykla, BĮ Klaipėdos „Viesulo“ sporto centras, BĮ Klaipėdos „Gintaro“ sporto centras, BĮ Klaipėdos futbolo sporto mokykla, BĮ Klaipėdos kūno kultūros ir rekreacijos centras.</t>
    </r>
  </si>
  <si>
    <t xml:space="preserve">faktiškai įvykdyta </t>
  </si>
  <si>
    <r>
      <t xml:space="preserve">   </t>
    </r>
    <r>
      <rPr>
        <b/>
        <sz val="12"/>
        <rFont val="Times New Roman"/>
        <family val="1"/>
        <charset val="186"/>
      </rPr>
      <t>Iš 2012 m. planuotų</t>
    </r>
    <r>
      <rPr>
        <sz val="12"/>
        <rFont val="Times New Roman"/>
        <family val="1"/>
      </rPr>
      <t xml:space="preserve"> įvykdyti 12 priemonių (kurioms patvirtinti/skirti asignavimai): </t>
    </r>
  </si>
  <si>
    <t>iš dalies įvykdyta</t>
  </si>
  <si>
    <t>1) priemonė laikoma visiškai įvykdyta, jei pasiektos visos planuotų ataskaitiniais metais vertinimo  kriterijų reikšmės,</t>
  </si>
  <si>
    <t>2) priemonė laikoma iš dalies įvykdyta, jei pasiekta mažiau vertinimo kriterijų reikšmių, nei planuota ataskaitiniais metais,</t>
  </si>
  <si>
    <t xml:space="preserve">Pastaba. </t>
  </si>
  <si>
    <t xml:space="preserve"> - pagal planą arba geriau nei buvo planuota</t>
  </si>
  <si>
    <t xml:space="preserve"> - blogiau nei planuota</t>
  </si>
  <si>
    <t>neįvykdyta</t>
  </si>
  <si>
    <t xml:space="preserve">2012 M. KLAIPĖDOS MIESTO SAVIVALDYBĖS   </t>
  </si>
  <si>
    <t>Padidėjo sportuojančiųjų sk. sporto klubuose.</t>
  </si>
  <si>
    <t>Padidėjo didelio meistriškumo grupių skaičius.</t>
  </si>
  <si>
    <t xml:space="preserve">2012 m. skirtos tik SB lėšos, darbai neatlikti, nes negautos lėšos, kurias buvo tikimasi gauti iš kitų šaltinių. </t>
  </si>
  <si>
    <t>3) priemonė laikoma neįvykdyta, jei nepasiekta nė viena planuoto ataskaitinių metų produkto kriterijaus reikšmė.</t>
  </si>
  <si>
    <t xml:space="preserve">Projektas nepatvirtintas, t. y. neskirtas finansavimas iš Bendradarbiavimo per sieną Lietuvos, Lenkijos, ir Rusijos Federacijos programos 2007–2013 m. dėl to, kad Kaliningrado partneriai nepateikė poveikio aplinkai vertinimo savo rengiamam statybos projektui.           </t>
  </si>
  <si>
    <t>Įsigyta ir visiškai įrengta ledo šaldymo mašina. Atliktas testavimas. Atliktas mokėjimas tiekėjui. 2012 m. liko neapmokėta už  ledo šaldymo įrangą - 60500 Lt, sumokėta 2013-02-21.</t>
  </si>
  <si>
    <t>Klaipėdos m. savivaldybės tarybos 2012-12-20 sprendimu Nr. T2-336 BĮ Kūno kultūros ir rekreacijos centrui patikėjimo teise  perduota valdyti, naudoti ir disponuoti sporto salė Pilies g. 2A.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</si>
</sst>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7" x14ac:knownFonts="1">
    <font>
      <sz val="10"/>
      <name val="Arial"/>
      <charset val="186"/>
    </font>
    <font>
      <sz val="10"/>
      <name val="Times New Roman"/>
      <family val="1"/>
    </font>
    <font>
      <b/>
      <sz val="10"/>
      <name val="Times New Roman"/>
      <family val="1"/>
    </font>
    <font>
      <b/>
      <sz val="9"/>
      <name val="Times New Roman"/>
      <family val="1"/>
    </font>
    <font>
      <b/>
      <sz val="11"/>
      <name val="Times New Roman"/>
      <family val="1"/>
    </font>
    <font>
      <sz val="8"/>
      <name val="Arial"/>
      <family val="2"/>
      <charset val="186"/>
    </font>
    <font>
      <sz val="10"/>
      <name val="Times New Roman"/>
      <family val="1"/>
      <charset val="186"/>
    </font>
    <font>
      <sz val="10"/>
      <name val="Arial"/>
      <family val="2"/>
      <charset val="186"/>
    </font>
    <font>
      <b/>
      <sz val="10"/>
      <name val="Times New Roman"/>
      <family val="1"/>
      <charset val="186"/>
    </font>
    <font>
      <b/>
      <sz val="9"/>
      <name val="Times New Roman"/>
      <family val="1"/>
      <charset val="186"/>
    </font>
    <font>
      <sz val="9"/>
      <name val="Times New Roman"/>
      <family val="1"/>
      <charset val="186"/>
    </font>
    <font>
      <sz val="8"/>
      <name val="Times New Roman"/>
      <family val="1"/>
      <charset val="186"/>
    </font>
    <font>
      <sz val="9"/>
      <name val="Times New Roman"/>
      <family val="1"/>
    </font>
    <font>
      <sz val="11"/>
      <name val="Times New Roman"/>
      <family val="1"/>
    </font>
    <font>
      <sz val="8"/>
      <name val="Times New Roman"/>
      <family val="1"/>
    </font>
    <font>
      <b/>
      <sz val="8"/>
      <name val="Times New Roman"/>
      <family val="1"/>
    </font>
    <font>
      <vertAlign val="superscript"/>
      <sz val="10"/>
      <name val="Times New Roman"/>
      <family val="1"/>
      <charset val="186"/>
    </font>
    <font>
      <sz val="10"/>
      <color rgb="FFFF0000"/>
      <name val="Times New Roman"/>
      <family val="1"/>
      <charset val="186"/>
    </font>
    <font>
      <b/>
      <sz val="12"/>
      <name val="Times New Roman"/>
      <family val="1"/>
    </font>
    <font>
      <sz val="12"/>
      <name val="Arial"/>
      <family val="2"/>
      <charset val="186"/>
    </font>
    <font>
      <sz val="12"/>
      <name val="Times New Roman"/>
      <family val="1"/>
    </font>
    <font>
      <sz val="12"/>
      <name val="Times New Roman"/>
      <family val="1"/>
      <charset val="186"/>
    </font>
    <font>
      <b/>
      <sz val="12"/>
      <name val="Times New Roman"/>
      <family val="1"/>
      <charset val="186"/>
    </font>
    <font>
      <sz val="10"/>
      <color indexed="9"/>
      <name val="Arial"/>
      <family val="2"/>
      <charset val="186"/>
    </font>
    <font>
      <sz val="10"/>
      <color indexed="9"/>
      <name val="Times New Roman"/>
      <family val="1"/>
    </font>
    <font>
      <sz val="12"/>
      <color rgb="FFFF0000"/>
      <name val="Times New Roman"/>
      <family val="1"/>
    </font>
    <font>
      <sz val="11"/>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s>
  <borders count="7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s>
  <cellStyleXfs count="2">
    <xf numFmtId="0" fontId="0" fillId="0" borderId="0"/>
    <xf numFmtId="0" fontId="7" fillId="0" borderId="0"/>
  </cellStyleXfs>
  <cellXfs count="553">
    <xf numFmtId="0" fontId="0" fillId="0" borderId="0" xfId="0"/>
    <xf numFmtId="49" fontId="1" fillId="0" borderId="1" xfId="0" applyNumberFormat="1" applyFont="1" applyFill="1" applyBorder="1" applyAlignment="1">
      <alignment horizontal="center" vertical="top"/>
    </xf>
    <xf numFmtId="0" fontId="1" fillId="0" borderId="2" xfId="0" applyFont="1" applyBorder="1" applyAlignment="1">
      <alignment horizontal="center" vertical="top"/>
    </xf>
    <xf numFmtId="0" fontId="1" fillId="0" borderId="3" xfId="0" applyFont="1" applyBorder="1" applyAlignment="1">
      <alignment horizontal="center" vertical="top"/>
    </xf>
    <xf numFmtId="49" fontId="1" fillId="0" borderId="5" xfId="0" applyNumberFormat="1" applyFont="1" applyFill="1" applyBorder="1" applyAlignment="1">
      <alignment horizontal="center" vertical="top"/>
    </xf>
    <xf numFmtId="0" fontId="1" fillId="0" borderId="6" xfId="0" applyFont="1" applyBorder="1" applyAlignment="1">
      <alignment horizontal="center" vertical="top"/>
    </xf>
    <xf numFmtId="0" fontId="1" fillId="0" borderId="8" xfId="0" applyFont="1" applyBorder="1" applyAlignment="1">
      <alignment horizontal="center" vertical="top"/>
    </xf>
    <xf numFmtId="0" fontId="1" fillId="0" borderId="1" xfId="0" applyFont="1" applyBorder="1" applyAlignment="1">
      <alignment horizontal="center" vertical="top"/>
    </xf>
    <xf numFmtId="0" fontId="7" fillId="0" borderId="0" xfId="0" applyFont="1"/>
    <xf numFmtId="49" fontId="1" fillId="0" borderId="3" xfId="0" applyNumberFormat="1" applyFont="1" applyFill="1" applyBorder="1" applyAlignment="1">
      <alignment horizontal="center" vertical="top"/>
    </xf>
    <xf numFmtId="0" fontId="1" fillId="0" borderId="0" xfId="0" applyFont="1" applyAlignment="1">
      <alignment vertical="top"/>
    </xf>
    <xf numFmtId="49" fontId="4" fillId="0" borderId="0" xfId="0" applyNumberFormat="1" applyFont="1" applyFill="1" applyBorder="1" applyAlignment="1">
      <alignment vertical="top" wrapText="1"/>
    </xf>
    <xf numFmtId="0" fontId="7" fillId="0" borderId="0" xfId="0" applyFont="1" applyFill="1"/>
    <xf numFmtId="0" fontId="1" fillId="0" borderId="9" xfId="0" applyFont="1" applyBorder="1" applyAlignment="1">
      <alignment horizontal="center" vertical="top"/>
    </xf>
    <xf numFmtId="0" fontId="1" fillId="0" borderId="10" xfId="0" applyFont="1" applyBorder="1" applyAlignment="1">
      <alignment horizontal="center" vertical="top"/>
    </xf>
    <xf numFmtId="164" fontId="3" fillId="2" borderId="11" xfId="0" applyNumberFormat="1" applyFont="1" applyFill="1" applyBorder="1" applyAlignment="1">
      <alignment horizontal="center" vertical="center"/>
    </xf>
    <xf numFmtId="164" fontId="3" fillId="3" borderId="12" xfId="0" applyNumberFormat="1" applyFont="1" applyFill="1" applyBorder="1" applyAlignment="1">
      <alignment horizontal="center" vertical="top"/>
    </xf>
    <xf numFmtId="164" fontId="3" fillId="4" borderId="11" xfId="0" applyNumberFormat="1" applyFont="1" applyFill="1" applyBorder="1" applyAlignment="1">
      <alignment horizontal="center" vertical="top"/>
    </xf>
    <xf numFmtId="0" fontId="1" fillId="0" borderId="0" xfId="0" applyFont="1" applyBorder="1" applyAlignment="1">
      <alignment vertical="top"/>
    </xf>
    <xf numFmtId="49" fontId="8" fillId="0" borderId="1" xfId="0" applyNumberFormat="1" applyFont="1" applyFill="1" applyBorder="1" applyAlignment="1">
      <alignment vertical="top" wrapText="1"/>
    </xf>
    <xf numFmtId="0" fontId="1" fillId="5" borderId="2" xfId="0" applyFont="1" applyFill="1" applyBorder="1" applyAlignment="1">
      <alignment horizontal="center" vertical="top" wrapText="1"/>
    </xf>
    <xf numFmtId="164" fontId="2" fillId="2" borderId="11" xfId="0" applyNumberFormat="1" applyFont="1" applyFill="1" applyBorder="1" applyAlignment="1">
      <alignment horizontal="center" vertical="top"/>
    </xf>
    <xf numFmtId="49" fontId="1" fillId="0" borderId="1" xfId="0" applyNumberFormat="1" applyFont="1" applyFill="1" applyBorder="1" applyAlignment="1">
      <alignment vertical="top" wrapText="1"/>
    </xf>
    <xf numFmtId="49" fontId="1" fillId="0" borderId="6" xfId="0" applyNumberFormat="1" applyFont="1" applyFill="1" applyBorder="1" applyAlignment="1">
      <alignment horizontal="center" vertical="top"/>
    </xf>
    <xf numFmtId="0" fontId="1" fillId="0" borderId="17" xfId="0" applyFont="1" applyBorder="1" applyAlignment="1">
      <alignment horizontal="center" vertical="top"/>
    </xf>
    <xf numFmtId="0" fontId="1" fillId="0" borderId="13" xfId="0" applyFont="1" applyBorder="1" applyAlignment="1">
      <alignment horizontal="center" vertical="top"/>
    </xf>
    <xf numFmtId="0" fontId="6" fillId="5" borderId="6" xfId="0" applyFont="1" applyFill="1" applyBorder="1" applyAlignment="1">
      <alignment horizontal="left" vertical="top" wrapText="1"/>
    </xf>
    <xf numFmtId="0" fontId="1" fillId="5" borderId="6" xfId="0" applyFont="1" applyFill="1" applyBorder="1" applyAlignment="1">
      <alignment horizontal="center" vertical="top" wrapText="1"/>
    </xf>
    <xf numFmtId="164" fontId="1" fillId="0" borderId="13" xfId="0" applyNumberFormat="1" applyFont="1" applyFill="1" applyBorder="1" applyAlignment="1">
      <alignment horizontal="left" vertical="top"/>
    </xf>
    <xf numFmtId="164" fontId="2" fillId="0" borderId="13" xfId="0" applyNumberFormat="1" applyFont="1" applyFill="1" applyBorder="1" applyAlignment="1">
      <alignment horizontal="left" vertical="top"/>
    </xf>
    <xf numFmtId="0" fontId="1" fillId="0" borderId="0" xfId="0" applyFont="1" applyAlignment="1">
      <alignment horizontal="left" vertical="top"/>
    </xf>
    <xf numFmtId="164" fontId="1" fillId="0" borderId="19" xfId="0" applyNumberFormat="1" applyFont="1" applyFill="1" applyBorder="1" applyAlignment="1">
      <alignment horizontal="left" vertical="top" wrapText="1"/>
    </xf>
    <xf numFmtId="164" fontId="1" fillId="0" borderId="20" xfId="0" applyNumberFormat="1" applyFont="1" applyFill="1" applyBorder="1" applyAlignment="1">
      <alignment horizontal="center" vertical="top"/>
    </xf>
    <xf numFmtId="49" fontId="1" fillId="0" borderId="10" xfId="0" applyNumberFormat="1" applyFont="1" applyFill="1" applyBorder="1" applyAlignment="1">
      <alignment horizontal="center" vertical="top"/>
    </xf>
    <xf numFmtId="49" fontId="1" fillId="0" borderId="21" xfId="0" applyNumberFormat="1" applyFont="1" applyFill="1" applyBorder="1" applyAlignment="1">
      <alignment horizontal="center" vertical="top"/>
    </xf>
    <xf numFmtId="0" fontId="6" fillId="0" borderId="1" xfId="0" applyFont="1" applyBorder="1" applyAlignment="1">
      <alignment horizontal="center" vertical="top"/>
    </xf>
    <xf numFmtId="49" fontId="6" fillId="0" borderId="3" xfId="0" applyNumberFormat="1" applyFont="1" applyFill="1" applyBorder="1" applyAlignment="1">
      <alignment vertical="top" wrapText="1"/>
    </xf>
    <xf numFmtId="0" fontId="6" fillId="0" borderId="3" xfId="0" applyFont="1" applyBorder="1" applyAlignment="1">
      <alignment horizontal="center" vertical="top"/>
    </xf>
    <xf numFmtId="49" fontId="6" fillId="0" borderId="6" xfId="0" applyNumberFormat="1" applyFont="1" applyFill="1" applyBorder="1" applyAlignment="1">
      <alignment vertical="top" wrapText="1"/>
    </xf>
    <xf numFmtId="49" fontId="8" fillId="0" borderId="6" xfId="0" applyNumberFormat="1" applyFont="1" applyFill="1" applyBorder="1" applyAlignment="1">
      <alignment horizontal="left" vertical="top" wrapText="1"/>
    </xf>
    <xf numFmtId="49" fontId="1" fillId="0" borderId="19" xfId="0" applyNumberFormat="1" applyFont="1" applyFill="1" applyBorder="1" applyAlignment="1">
      <alignment horizontal="center" vertical="top"/>
    </xf>
    <xf numFmtId="49" fontId="1" fillId="0" borderId="2" xfId="0" applyNumberFormat="1" applyFont="1" applyFill="1" applyBorder="1" applyAlignment="1">
      <alignment horizontal="left" vertical="top" wrapText="1"/>
    </xf>
    <xf numFmtId="164" fontId="1" fillId="0" borderId="22" xfId="0" applyNumberFormat="1" applyFont="1" applyBorder="1" applyAlignment="1">
      <alignment horizontal="center" vertical="top"/>
    </xf>
    <xf numFmtId="0" fontId="7" fillId="0" borderId="23" xfId="0" applyFont="1" applyBorder="1"/>
    <xf numFmtId="164" fontId="1" fillId="0" borderId="22" xfId="0" applyNumberFormat="1" applyFont="1" applyBorder="1" applyAlignment="1">
      <alignment horizontal="center" vertical="top" wrapText="1"/>
    </xf>
    <xf numFmtId="164" fontId="2" fillId="3" borderId="22" xfId="0" applyNumberFormat="1" applyFont="1" applyFill="1" applyBorder="1" applyAlignment="1">
      <alignment horizontal="center" vertical="top"/>
    </xf>
    <xf numFmtId="164" fontId="2" fillId="3" borderId="22" xfId="0" applyNumberFormat="1" applyFont="1" applyFill="1" applyBorder="1" applyAlignment="1">
      <alignment horizontal="center" vertical="top" wrapText="1"/>
    </xf>
    <xf numFmtId="0" fontId="6" fillId="0" borderId="6" xfId="0" applyFont="1" applyBorder="1" applyAlignment="1">
      <alignment horizontal="center" vertical="top"/>
    </xf>
    <xf numFmtId="0" fontId="1" fillId="0" borderId="0" xfId="0" applyFont="1" applyAlignment="1">
      <alignment horizontal="center" vertical="top"/>
    </xf>
    <xf numFmtId="164" fontId="1" fillId="0" borderId="19" xfId="0" applyNumberFormat="1" applyFont="1" applyBorder="1" applyAlignment="1">
      <alignment horizontal="center" vertical="top"/>
    </xf>
    <xf numFmtId="164" fontId="6" fillId="0" borderId="22" xfId="0" applyNumberFormat="1" applyFont="1" applyBorder="1" applyAlignment="1">
      <alignment horizontal="center" vertical="top" wrapText="1"/>
    </xf>
    <xf numFmtId="49" fontId="1" fillId="0" borderId="13" xfId="0" applyNumberFormat="1" applyFont="1" applyFill="1" applyBorder="1" applyAlignment="1">
      <alignment horizontal="center" vertical="top"/>
    </xf>
    <xf numFmtId="164" fontId="1" fillId="5" borderId="14" xfId="0" applyNumberFormat="1" applyFont="1" applyFill="1" applyBorder="1" applyAlignment="1">
      <alignment horizontal="center" vertical="top" wrapText="1"/>
    </xf>
    <xf numFmtId="164" fontId="1" fillId="5" borderId="22" xfId="0" applyNumberFormat="1" applyFont="1" applyFill="1" applyBorder="1" applyAlignment="1">
      <alignment horizontal="center" vertical="top"/>
    </xf>
    <xf numFmtId="164" fontId="1" fillId="5" borderId="4" xfId="0" applyNumberFormat="1" applyFont="1" applyFill="1" applyBorder="1" applyAlignment="1">
      <alignment horizontal="center" vertical="top"/>
    </xf>
    <xf numFmtId="164" fontId="1" fillId="5" borderId="4" xfId="0" applyNumberFormat="1" applyFont="1" applyFill="1" applyBorder="1" applyAlignment="1">
      <alignment horizontal="center" vertical="top" wrapText="1"/>
    </xf>
    <xf numFmtId="164" fontId="1" fillId="5" borderId="17" xfId="0" applyNumberFormat="1" applyFont="1" applyFill="1" applyBorder="1" applyAlignment="1">
      <alignment horizontal="center" vertical="top" wrapText="1"/>
    </xf>
    <xf numFmtId="164" fontId="1" fillId="5" borderId="13" xfId="0" applyNumberFormat="1" applyFont="1" applyFill="1" applyBorder="1" applyAlignment="1">
      <alignment horizontal="center" vertical="top" wrapText="1"/>
    </xf>
    <xf numFmtId="164" fontId="6" fillId="5" borderId="7" xfId="0" applyNumberFormat="1" applyFont="1" applyFill="1" applyBorder="1" applyAlignment="1">
      <alignment horizontal="center" vertical="top"/>
    </xf>
    <xf numFmtId="164" fontId="6" fillId="5" borderId="22" xfId="0" applyNumberFormat="1" applyFont="1" applyFill="1" applyBorder="1" applyAlignment="1">
      <alignment horizontal="center" vertical="top"/>
    </xf>
    <xf numFmtId="164" fontId="1" fillId="5" borderId="22" xfId="0" applyNumberFormat="1" applyFont="1" applyFill="1" applyBorder="1" applyAlignment="1">
      <alignment horizontal="center" vertical="top" wrapText="1"/>
    </xf>
    <xf numFmtId="0" fontId="6" fillId="5" borderId="7" xfId="0" applyFont="1" applyFill="1" applyBorder="1" applyAlignment="1">
      <alignment horizontal="center" vertical="top" wrapText="1"/>
    </xf>
    <xf numFmtId="164" fontId="1" fillId="5" borderId="16" xfId="0" applyNumberFormat="1" applyFont="1" applyFill="1" applyBorder="1" applyAlignment="1">
      <alignment horizontal="center" vertical="top" wrapText="1"/>
    </xf>
    <xf numFmtId="164" fontId="1" fillId="5" borderId="14" xfId="0" applyNumberFormat="1" applyFont="1" applyFill="1" applyBorder="1" applyAlignment="1">
      <alignment horizontal="center" vertical="top"/>
    </xf>
    <xf numFmtId="164" fontId="1" fillId="5" borderId="15" xfId="0" applyNumberFormat="1" applyFont="1" applyFill="1" applyBorder="1" applyAlignment="1">
      <alignment horizontal="center" vertical="top"/>
    </xf>
    <xf numFmtId="164" fontId="1" fillId="5" borderId="7" xfId="0" applyNumberFormat="1" applyFont="1" applyFill="1" applyBorder="1" applyAlignment="1">
      <alignment horizontal="center" vertical="top"/>
    </xf>
    <xf numFmtId="164" fontId="1" fillId="5" borderId="15" xfId="0" applyNumberFormat="1" applyFont="1" applyFill="1" applyBorder="1" applyAlignment="1">
      <alignment horizontal="center" vertical="center"/>
    </xf>
    <xf numFmtId="164" fontId="1" fillId="5" borderId="18" xfId="0" applyNumberFormat="1" applyFont="1" applyFill="1" applyBorder="1" applyAlignment="1">
      <alignment horizontal="center" vertical="top"/>
    </xf>
    <xf numFmtId="164" fontId="1" fillId="5" borderId="19" xfId="0" applyNumberFormat="1" applyFont="1" applyFill="1" applyBorder="1" applyAlignment="1">
      <alignment horizontal="center" vertical="top"/>
    </xf>
    <xf numFmtId="164" fontId="1" fillId="5" borderId="17" xfId="0" applyNumberFormat="1" applyFont="1" applyFill="1" applyBorder="1" applyAlignment="1">
      <alignment horizontal="center" vertical="top"/>
    </xf>
    <xf numFmtId="165" fontId="8" fillId="5" borderId="0" xfId="0" applyNumberFormat="1" applyFont="1" applyFill="1" applyBorder="1" applyAlignment="1">
      <alignment horizontal="left" vertical="center" wrapText="1"/>
    </xf>
    <xf numFmtId="164" fontId="9" fillId="5" borderId="0" xfId="0" applyNumberFormat="1" applyFont="1" applyFill="1" applyBorder="1" applyAlignment="1">
      <alignment horizontal="center" vertical="top" wrapText="1"/>
    </xf>
    <xf numFmtId="164" fontId="10" fillId="5" borderId="0" xfId="0" applyNumberFormat="1" applyFont="1" applyFill="1" applyBorder="1" applyAlignment="1">
      <alignment horizontal="center" vertical="top" wrapText="1"/>
    </xf>
    <xf numFmtId="164" fontId="6" fillId="5" borderId="0" xfId="0" applyNumberFormat="1" applyFont="1" applyFill="1" applyBorder="1" applyAlignment="1">
      <alignment horizontal="center" vertical="top" wrapText="1"/>
    </xf>
    <xf numFmtId="164" fontId="8" fillId="5" borderId="0" xfId="0" applyNumberFormat="1" applyFont="1" applyFill="1" applyBorder="1" applyAlignment="1">
      <alignment horizontal="center" vertical="top"/>
    </xf>
    <xf numFmtId="164" fontId="2" fillId="3" borderId="3" xfId="0" applyNumberFormat="1" applyFont="1" applyFill="1" applyBorder="1" applyAlignment="1">
      <alignment horizontal="center" vertical="top" wrapText="1"/>
    </xf>
    <xf numFmtId="164" fontId="1" fillId="0" borderId="3" xfId="0" applyNumberFormat="1" applyFont="1" applyBorder="1" applyAlignment="1">
      <alignment horizontal="center" vertical="top"/>
    </xf>
    <xf numFmtId="164" fontId="6" fillId="0" borderId="3" xfId="0" applyNumberFormat="1" applyFont="1" applyBorder="1" applyAlignment="1">
      <alignment horizontal="center" vertical="top" wrapText="1"/>
    </xf>
    <xf numFmtId="164" fontId="1" fillId="0" borderId="3" xfId="0" applyNumberFormat="1" applyFont="1" applyBorder="1" applyAlignment="1">
      <alignment horizontal="center" vertical="top" wrapText="1"/>
    </xf>
    <xf numFmtId="164" fontId="2" fillId="3" borderId="3" xfId="0" applyNumberFormat="1" applyFont="1" applyFill="1" applyBorder="1" applyAlignment="1">
      <alignment horizontal="center" vertical="top"/>
    </xf>
    <xf numFmtId="0" fontId="7" fillId="0" borderId="28" xfId="0" applyFont="1" applyBorder="1"/>
    <xf numFmtId="0" fontId="7" fillId="0" borderId="29" xfId="0" applyFont="1" applyBorder="1"/>
    <xf numFmtId="164" fontId="2" fillId="2" borderId="18" xfId="0" applyNumberFormat="1" applyFont="1" applyFill="1" applyBorder="1" applyAlignment="1">
      <alignment horizontal="center" vertical="center"/>
    </xf>
    <xf numFmtId="0" fontId="7" fillId="0" borderId="0" xfId="0" applyFont="1" applyBorder="1"/>
    <xf numFmtId="0" fontId="7" fillId="0" borderId="30" xfId="0" applyFont="1" applyBorder="1"/>
    <xf numFmtId="0" fontId="7" fillId="0" borderId="32" xfId="0" applyFont="1" applyBorder="1"/>
    <xf numFmtId="164" fontId="3" fillId="4" borderId="33" xfId="0" applyNumberFormat="1" applyFont="1" applyFill="1" applyBorder="1" applyAlignment="1">
      <alignment horizontal="center" vertical="top"/>
    </xf>
    <xf numFmtId="164" fontId="3" fillId="3" borderId="20" xfId="0" applyNumberFormat="1" applyFont="1" applyFill="1" applyBorder="1" applyAlignment="1">
      <alignment horizontal="center" vertical="top"/>
    </xf>
    <xf numFmtId="0" fontId="1" fillId="0" borderId="0" xfId="0" applyNumberFormat="1" applyFont="1" applyFill="1" applyBorder="1" applyAlignment="1">
      <alignment horizontal="left" vertical="top" wrapText="1"/>
    </xf>
    <xf numFmtId="0" fontId="1" fillId="0" borderId="26" xfId="0" applyNumberFormat="1" applyFont="1" applyFill="1" applyBorder="1" applyAlignment="1">
      <alignment vertical="top" wrapText="1"/>
    </xf>
    <xf numFmtId="164" fontId="11" fillId="0" borderId="14" xfId="0" applyNumberFormat="1" applyFont="1" applyBorder="1" applyAlignment="1">
      <alignment horizontal="center" vertical="center" wrapText="1"/>
    </xf>
    <xf numFmtId="164" fontId="11" fillId="0" borderId="5" xfId="0" applyNumberFormat="1" applyFont="1" applyBorder="1" applyAlignment="1">
      <alignment horizontal="center" vertical="center" wrapText="1"/>
    </xf>
    <xf numFmtId="164" fontId="2" fillId="2" borderId="33" xfId="0" applyNumberFormat="1" applyFont="1" applyFill="1" applyBorder="1" applyAlignment="1">
      <alignment horizontal="center" vertical="top"/>
    </xf>
    <xf numFmtId="49" fontId="2" fillId="2" borderId="25" xfId="0" applyNumberFormat="1" applyFont="1" applyFill="1" applyBorder="1" applyAlignment="1">
      <alignment horizontal="right" vertical="top"/>
    </xf>
    <xf numFmtId="164" fontId="1" fillId="0" borderId="17" xfId="0" applyNumberFormat="1" applyFont="1" applyFill="1" applyBorder="1" applyAlignment="1">
      <alignment horizontal="left" vertical="top" wrapText="1"/>
    </xf>
    <xf numFmtId="164" fontId="6" fillId="5" borderId="16" xfId="0" applyNumberFormat="1" applyFont="1" applyFill="1" applyBorder="1" applyAlignment="1">
      <alignment horizontal="center" vertical="top"/>
    </xf>
    <xf numFmtId="49" fontId="6" fillId="4" borderId="14" xfId="0" applyNumberFormat="1" applyFont="1" applyFill="1" applyBorder="1" applyAlignment="1">
      <alignment vertical="top" wrapText="1"/>
    </xf>
    <xf numFmtId="49" fontId="6" fillId="4" borderId="34" xfId="0" applyNumberFormat="1" applyFont="1" applyFill="1" applyBorder="1" applyAlignment="1">
      <alignment vertical="top" wrapText="1"/>
    </xf>
    <xf numFmtId="49" fontId="6" fillId="4" borderId="28" xfId="0" applyNumberFormat="1" applyFont="1" applyFill="1" applyBorder="1" applyAlignment="1">
      <alignment vertical="top" wrapText="1"/>
    </xf>
    <xf numFmtId="49" fontId="6" fillId="4" borderId="22" xfId="0" applyNumberFormat="1" applyFont="1" applyFill="1" applyBorder="1" applyAlignment="1">
      <alignment horizontal="left" vertical="top" wrapText="1"/>
    </xf>
    <xf numFmtId="49" fontId="6" fillId="4" borderId="35" xfId="0" applyNumberFormat="1" applyFont="1" applyFill="1" applyBorder="1" applyAlignment="1">
      <alignment horizontal="left" vertical="top" wrapText="1"/>
    </xf>
    <xf numFmtId="49" fontId="6" fillId="4" borderId="23" xfId="0" applyNumberFormat="1" applyFont="1" applyFill="1" applyBorder="1" applyAlignment="1">
      <alignment horizontal="left" vertical="top" wrapText="1"/>
    </xf>
    <xf numFmtId="49" fontId="6" fillId="4" borderId="24" xfId="0" applyNumberFormat="1" applyFont="1" applyFill="1" applyBorder="1" applyAlignment="1">
      <alignment horizontal="left" vertical="top" wrapText="1"/>
    </xf>
    <xf numFmtId="49" fontId="6" fillId="4" borderId="36" xfId="0" applyNumberFormat="1" applyFont="1" applyFill="1" applyBorder="1" applyAlignment="1">
      <alignment horizontal="left" vertical="top" wrapText="1"/>
    </xf>
    <xf numFmtId="49" fontId="6" fillId="4" borderId="29" xfId="0" applyNumberFormat="1" applyFont="1" applyFill="1" applyBorder="1" applyAlignment="1">
      <alignment horizontal="left" vertical="top" wrapText="1"/>
    </xf>
    <xf numFmtId="49" fontId="6" fillId="4" borderId="34" xfId="0" applyNumberFormat="1" applyFont="1" applyFill="1" applyBorder="1" applyAlignment="1">
      <alignment horizontal="center" vertical="top" wrapText="1"/>
    </xf>
    <xf numFmtId="49" fontId="6" fillId="4" borderId="35" xfId="0" applyNumberFormat="1" applyFont="1" applyFill="1" applyBorder="1" applyAlignment="1">
      <alignment horizontal="center" vertical="top" wrapText="1"/>
    </xf>
    <xf numFmtId="49" fontId="6" fillId="4" borderId="36" xfId="0" applyNumberFormat="1" applyFont="1" applyFill="1" applyBorder="1" applyAlignment="1">
      <alignment horizontal="center" vertical="top" wrapText="1"/>
    </xf>
    <xf numFmtId="49" fontId="15" fillId="4" borderId="20" xfId="0" applyNumberFormat="1" applyFont="1" applyFill="1" applyBorder="1" applyAlignment="1">
      <alignment horizontal="center" vertical="top"/>
    </xf>
    <xf numFmtId="49" fontId="15" fillId="2" borderId="37" xfId="0" applyNumberFormat="1" applyFont="1" applyFill="1" applyBorder="1" applyAlignment="1">
      <alignment vertical="top"/>
    </xf>
    <xf numFmtId="49" fontId="15" fillId="4" borderId="33" xfId="0" applyNumberFormat="1" applyFont="1" applyFill="1" applyBorder="1" applyAlignment="1">
      <alignment horizontal="center" vertical="top"/>
    </xf>
    <xf numFmtId="49" fontId="15" fillId="2" borderId="38" xfId="0" applyNumberFormat="1" applyFont="1" applyFill="1" applyBorder="1" applyAlignment="1">
      <alignment horizontal="center" vertical="top"/>
    </xf>
    <xf numFmtId="49" fontId="15" fillId="2" borderId="39" xfId="0" applyNumberFormat="1" applyFont="1" applyFill="1" applyBorder="1" applyAlignment="1">
      <alignment horizontal="center" vertical="top"/>
    </xf>
    <xf numFmtId="49" fontId="15" fillId="4" borderId="7" xfId="0" applyNumberFormat="1" applyFont="1" applyFill="1" applyBorder="1" applyAlignment="1">
      <alignment horizontal="center" vertical="top"/>
    </xf>
    <xf numFmtId="49" fontId="15" fillId="2" borderId="40" xfId="0" applyNumberFormat="1" applyFont="1" applyFill="1" applyBorder="1" applyAlignment="1">
      <alignment horizontal="center" vertical="top"/>
    </xf>
    <xf numFmtId="49" fontId="15" fillId="4" borderId="4" xfId="0" applyNumberFormat="1" applyFont="1" applyFill="1" applyBorder="1" applyAlignment="1">
      <alignment horizontal="center" vertical="top"/>
    </xf>
    <xf numFmtId="49" fontId="15" fillId="2" borderId="21" xfId="0" applyNumberFormat="1" applyFont="1" applyFill="1" applyBorder="1" applyAlignment="1">
      <alignment horizontal="center" vertical="top"/>
    </xf>
    <xf numFmtId="49" fontId="15" fillId="4" borderId="12" xfId="0" applyNumberFormat="1" applyFont="1" applyFill="1" applyBorder="1" applyAlignment="1">
      <alignment horizontal="center" vertical="top"/>
    </xf>
    <xf numFmtId="49" fontId="15" fillId="2" borderId="41" xfId="0" applyNumberFormat="1" applyFont="1" applyFill="1" applyBorder="1" applyAlignment="1">
      <alignment horizontal="center" vertical="top"/>
    </xf>
    <xf numFmtId="49" fontId="15" fillId="4" borderId="33" xfId="0" applyNumberFormat="1" applyFont="1" applyFill="1" applyBorder="1" applyAlignment="1">
      <alignment horizontal="center" vertical="top" wrapText="1"/>
    </xf>
    <xf numFmtId="49" fontId="15" fillId="2" borderId="39" xfId="0" applyNumberFormat="1" applyFont="1" applyFill="1" applyBorder="1" applyAlignment="1">
      <alignment horizontal="center" vertical="top" wrapText="1"/>
    </xf>
    <xf numFmtId="49" fontId="15" fillId="4" borderId="18" xfId="0" applyNumberFormat="1" applyFont="1" applyFill="1" applyBorder="1" applyAlignment="1">
      <alignment vertical="top"/>
    </xf>
    <xf numFmtId="49" fontId="15" fillId="2" borderId="40" xfId="0" applyNumberFormat="1" applyFont="1" applyFill="1" applyBorder="1" applyAlignment="1">
      <alignment vertical="top"/>
    </xf>
    <xf numFmtId="49" fontId="15" fillId="4" borderId="13" xfId="0" applyNumberFormat="1" applyFont="1" applyFill="1" applyBorder="1" applyAlignment="1">
      <alignment vertical="top"/>
    </xf>
    <xf numFmtId="49" fontId="15" fillId="2" borderId="21" xfId="0" applyNumberFormat="1" applyFont="1" applyFill="1" applyBorder="1" applyAlignment="1">
      <alignment vertical="top"/>
    </xf>
    <xf numFmtId="49" fontId="15" fillId="4" borderId="20" xfId="0" applyNumberFormat="1" applyFont="1" applyFill="1" applyBorder="1" applyAlignment="1">
      <alignment vertical="top"/>
    </xf>
    <xf numFmtId="49" fontId="15" fillId="2" borderId="41" xfId="0" applyNumberFormat="1" applyFont="1" applyFill="1" applyBorder="1" applyAlignment="1">
      <alignment vertical="top"/>
    </xf>
    <xf numFmtId="49" fontId="15" fillId="4" borderId="18" xfId="0" applyNumberFormat="1" applyFont="1" applyFill="1" applyBorder="1" applyAlignment="1">
      <alignment vertical="top" wrapText="1"/>
    </xf>
    <xf numFmtId="49" fontId="15" fillId="2" borderId="40" xfId="0" applyNumberFormat="1" applyFont="1" applyFill="1" applyBorder="1" applyAlignment="1">
      <alignment vertical="top" wrapText="1"/>
    </xf>
    <xf numFmtId="0" fontId="14" fillId="4" borderId="13" xfId="0" applyFont="1" applyFill="1" applyBorder="1" applyAlignment="1">
      <alignment vertical="top" wrapText="1"/>
    </xf>
    <xf numFmtId="0" fontId="14" fillId="2" borderId="21" xfId="0" applyFont="1" applyFill="1" applyBorder="1" applyAlignment="1">
      <alignment vertical="top" wrapText="1"/>
    </xf>
    <xf numFmtId="0" fontId="14" fillId="4" borderId="20" xfId="0" applyFont="1" applyFill="1" applyBorder="1" applyAlignment="1">
      <alignment vertical="top" wrapText="1"/>
    </xf>
    <xf numFmtId="0" fontId="14" fillId="2" borderId="41" xfId="0" applyFont="1" applyFill="1" applyBorder="1" applyAlignment="1">
      <alignment vertical="top" wrapText="1"/>
    </xf>
    <xf numFmtId="49" fontId="15" fillId="4" borderId="11" xfId="0" applyNumberFormat="1" applyFont="1" applyFill="1" applyBorder="1" applyAlignment="1">
      <alignment horizontal="center" vertical="top"/>
    </xf>
    <xf numFmtId="49" fontId="15" fillId="2" borderId="38" xfId="0" applyNumberFormat="1" applyFont="1" applyFill="1" applyBorder="1" applyAlignment="1">
      <alignment vertical="top"/>
    </xf>
    <xf numFmtId="49" fontId="15" fillId="3" borderId="33" xfId="0" applyNumberFormat="1" applyFont="1" applyFill="1" applyBorder="1" applyAlignment="1">
      <alignment vertical="top"/>
    </xf>
    <xf numFmtId="49" fontId="14" fillId="0" borderId="0" xfId="0" applyNumberFormat="1" applyFont="1" applyFill="1" applyBorder="1" applyAlignment="1">
      <alignment vertical="top"/>
    </xf>
    <xf numFmtId="0" fontId="14" fillId="0" borderId="0" xfId="0" applyFont="1" applyAlignment="1">
      <alignment vertical="top"/>
    </xf>
    <xf numFmtId="49" fontId="15" fillId="0" borderId="0" xfId="0" applyNumberFormat="1" applyFont="1" applyFill="1" applyBorder="1" applyAlignment="1">
      <alignment vertical="top" wrapText="1"/>
    </xf>
    <xf numFmtId="0" fontId="15" fillId="0" borderId="0" xfId="0" applyFont="1" applyFill="1" applyBorder="1" applyAlignment="1">
      <alignment vertical="center"/>
    </xf>
    <xf numFmtId="0" fontId="15" fillId="0" borderId="0" xfId="0" applyFont="1" applyFill="1" applyBorder="1" applyAlignment="1">
      <alignment vertical="top"/>
    </xf>
    <xf numFmtId="0" fontId="14" fillId="0" borderId="0" xfId="0" applyFont="1" applyFill="1" applyBorder="1" applyAlignment="1">
      <alignment vertical="top"/>
    </xf>
    <xf numFmtId="0" fontId="14" fillId="0" borderId="0" xfId="0" applyFont="1" applyFill="1" applyBorder="1" applyAlignment="1">
      <alignment vertical="top" wrapText="1"/>
    </xf>
    <xf numFmtId="164" fontId="1" fillId="0" borderId="18" xfId="0" applyNumberFormat="1" applyFont="1" applyFill="1" applyBorder="1" applyAlignment="1">
      <alignment horizontal="left" vertical="top" wrapText="1"/>
    </xf>
    <xf numFmtId="164" fontId="2" fillId="0" borderId="20" xfId="0" applyNumberFormat="1" applyFont="1" applyFill="1" applyBorder="1" applyAlignment="1">
      <alignment horizontal="left" vertical="top"/>
    </xf>
    <xf numFmtId="49" fontId="1" fillId="0" borderId="40" xfId="0" applyNumberFormat="1" applyFont="1" applyFill="1" applyBorder="1" applyAlignment="1">
      <alignment horizontal="center" vertical="top"/>
    </xf>
    <xf numFmtId="49" fontId="1" fillId="0" borderId="42" xfId="0" applyNumberFormat="1" applyFont="1" applyFill="1" applyBorder="1" applyAlignment="1">
      <alignment horizontal="center" vertical="top"/>
    </xf>
    <xf numFmtId="49" fontId="2" fillId="0" borderId="41" xfId="0" applyNumberFormat="1" applyFont="1" applyFill="1" applyBorder="1" applyAlignment="1">
      <alignment horizontal="center" vertical="top"/>
    </xf>
    <xf numFmtId="164" fontId="2" fillId="0" borderId="41" xfId="0" applyNumberFormat="1" applyFont="1" applyFill="1" applyBorder="1" applyAlignment="1">
      <alignment horizontal="center" vertical="top"/>
    </xf>
    <xf numFmtId="164" fontId="1" fillId="0" borderId="13" xfId="0" applyNumberFormat="1" applyFont="1" applyBorder="1" applyAlignment="1">
      <alignment vertical="top" wrapText="1"/>
    </xf>
    <xf numFmtId="0" fontId="7" fillId="0" borderId="13" xfId="0" applyFont="1" applyBorder="1" applyAlignment="1">
      <alignment vertical="top" wrapText="1"/>
    </xf>
    <xf numFmtId="49" fontId="1" fillId="0" borderId="40" xfId="0" applyNumberFormat="1" applyFont="1" applyBorder="1" applyAlignment="1">
      <alignment horizontal="center" vertical="top" wrapText="1"/>
    </xf>
    <xf numFmtId="164" fontId="1" fillId="5" borderId="21" xfId="0" applyNumberFormat="1" applyFont="1" applyFill="1" applyBorder="1" applyAlignment="1">
      <alignment horizontal="center" vertical="top" wrapText="1"/>
    </xf>
    <xf numFmtId="0" fontId="6" fillId="0" borderId="40" xfId="0" applyFont="1" applyFill="1" applyBorder="1" applyAlignment="1">
      <alignment horizontal="center" vertical="top" wrapText="1"/>
    </xf>
    <xf numFmtId="164" fontId="1" fillId="0" borderId="21" xfId="0" applyNumberFormat="1" applyFont="1" applyBorder="1" applyAlignment="1">
      <alignment horizontal="center" vertical="top" wrapText="1"/>
    </xf>
    <xf numFmtId="164" fontId="1" fillId="0" borderId="41" xfId="0" applyNumberFormat="1" applyFont="1" applyBorder="1" applyAlignment="1">
      <alignment horizontal="center" vertical="top" wrapText="1"/>
    </xf>
    <xf numFmtId="164" fontId="1" fillId="0" borderId="40" xfId="0" applyNumberFormat="1" applyFont="1" applyFill="1" applyBorder="1" applyAlignment="1">
      <alignment horizontal="center" vertical="top"/>
    </xf>
    <xf numFmtId="164" fontId="1" fillId="0" borderId="21" xfId="0" applyNumberFormat="1" applyFont="1" applyFill="1" applyBorder="1" applyAlignment="1">
      <alignment horizontal="center" vertical="top"/>
    </xf>
    <xf numFmtId="164" fontId="1" fillId="0" borderId="41" xfId="0" applyNumberFormat="1" applyFont="1" applyFill="1" applyBorder="1" applyAlignment="1">
      <alignment horizontal="center" vertical="top"/>
    </xf>
    <xf numFmtId="164" fontId="2" fillId="0" borderId="40" xfId="0" applyNumberFormat="1" applyFont="1" applyFill="1" applyBorder="1" applyAlignment="1">
      <alignment horizontal="center" vertical="top"/>
    </xf>
    <xf numFmtId="164" fontId="6" fillId="0" borderId="41" xfId="0" applyNumberFormat="1" applyFont="1" applyFill="1" applyBorder="1" applyAlignment="1">
      <alignment horizontal="center" vertical="top"/>
    </xf>
    <xf numFmtId="164" fontId="1" fillId="0" borderId="20" xfId="0" applyNumberFormat="1" applyFont="1" applyFill="1" applyBorder="1" applyAlignment="1">
      <alignment horizontal="left" vertical="top" wrapText="1"/>
    </xf>
    <xf numFmtId="1" fontId="1" fillId="0" borderId="40" xfId="0" applyNumberFormat="1" applyFont="1" applyFill="1" applyBorder="1" applyAlignment="1">
      <alignment horizontal="center" vertical="top"/>
    </xf>
    <xf numFmtId="1" fontId="1" fillId="0" borderId="35" xfId="0" applyNumberFormat="1" applyFont="1" applyFill="1" applyBorder="1" applyAlignment="1">
      <alignment horizontal="center" vertical="top"/>
    </xf>
    <xf numFmtId="1" fontId="1" fillId="0" borderId="21" xfId="0" applyNumberFormat="1" applyFont="1" applyFill="1" applyBorder="1" applyAlignment="1">
      <alignment horizontal="center" vertical="top"/>
    </xf>
    <xf numFmtId="49" fontId="1" fillId="0" borderId="35" xfId="0" applyNumberFormat="1" applyFont="1" applyFill="1" applyBorder="1" applyAlignment="1">
      <alignment horizontal="center" vertical="top"/>
    </xf>
    <xf numFmtId="1" fontId="1" fillId="0" borderId="41" xfId="0" applyNumberFormat="1" applyFont="1" applyFill="1" applyBorder="1" applyAlignment="1">
      <alignment horizontal="center" vertical="top"/>
    </xf>
    <xf numFmtId="0" fontId="7" fillId="0" borderId="43" xfId="0" applyFont="1" applyBorder="1"/>
    <xf numFmtId="0" fontId="7" fillId="0" borderId="44" xfId="0" applyFont="1" applyBorder="1"/>
    <xf numFmtId="0" fontId="7" fillId="0" borderId="45" xfId="0" applyFont="1" applyBorder="1"/>
    <xf numFmtId="0" fontId="1" fillId="0" borderId="35" xfId="0" applyFont="1" applyBorder="1" applyAlignment="1">
      <alignment vertical="top"/>
    </xf>
    <xf numFmtId="0" fontId="7" fillId="0" borderId="46" xfId="0" applyFont="1" applyBorder="1"/>
    <xf numFmtId="0" fontId="7" fillId="0" borderId="48" xfId="0" applyFont="1" applyBorder="1"/>
    <xf numFmtId="1" fontId="6" fillId="0" borderId="42" xfId="0" applyNumberFormat="1" applyFont="1" applyFill="1" applyBorder="1" applyAlignment="1">
      <alignment horizontal="center" vertical="top"/>
    </xf>
    <xf numFmtId="0" fontId="7" fillId="0" borderId="49" xfId="0" applyFont="1" applyBorder="1"/>
    <xf numFmtId="0" fontId="7" fillId="0" borderId="50" xfId="0" applyFont="1" applyBorder="1"/>
    <xf numFmtId="0" fontId="1" fillId="0" borderId="40" xfId="0" applyFont="1" applyBorder="1" applyAlignment="1">
      <alignment vertical="top"/>
    </xf>
    <xf numFmtId="0" fontId="1" fillId="0" borderId="30" xfId="0" applyFont="1" applyBorder="1" applyAlignment="1">
      <alignment vertical="top"/>
    </xf>
    <xf numFmtId="0" fontId="1" fillId="0" borderId="21" xfId="0" applyFont="1" applyBorder="1" applyAlignment="1">
      <alignment vertical="top"/>
    </xf>
    <xf numFmtId="0" fontId="1" fillId="0" borderId="31" xfId="0" applyFont="1" applyBorder="1" applyAlignment="1">
      <alignment vertical="top"/>
    </xf>
    <xf numFmtId="0" fontId="1" fillId="0" borderId="23" xfId="0" applyFont="1" applyBorder="1" applyAlignment="1">
      <alignment vertical="top"/>
    </xf>
    <xf numFmtId="49" fontId="1" fillId="0" borderId="2" xfId="0" applyNumberFormat="1" applyFont="1" applyFill="1" applyBorder="1" applyAlignment="1">
      <alignment horizontal="center" vertical="top"/>
    </xf>
    <xf numFmtId="49" fontId="15" fillId="2" borderId="39" xfId="0" applyNumberFormat="1" applyFont="1" applyFill="1" applyBorder="1" applyAlignment="1">
      <alignment vertical="top"/>
    </xf>
    <xf numFmtId="49" fontId="2" fillId="2" borderId="51" xfId="0" applyNumberFormat="1" applyFont="1" applyFill="1" applyBorder="1" applyAlignment="1">
      <alignment vertical="top"/>
    </xf>
    <xf numFmtId="49" fontId="2" fillId="2" borderId="51" xfId="0" applyNumberFormat="1" applyFont="1" applyFill="1" applyBorder="1" applyAlignment="1">
      <alignment horizontal="center" vertical="top"/>
    </xf>
    <xf numFmtId="0" fontId="8" fillId="5" borderId="1" xfId="0" applyFont="1" applyFill="1" applyBorder="1" applyAlignment="1">
      <alignment vertical="top" wrapText="1"/>
    </xf>
    <xf numFmtId="49" fontId="15" fillId="5" borderId="53" xfId="0" applyNumberFormat="1" applyFont="1" applyFill="1" applyBorder="1" applyAlignment="1">
      <alignment vertical="top" wrapText="1"/>
    </xf>
    <xf numFmtId="0" fontId="14" fillId="5" borderId="54" xfId="0" applyFont="1" applyFill="1" applyBorder="1" applyAlignment="1">
      <alignment vertical="top" wrapText="1"/>
    </xf>
    <xf numFmtId="0" fontId="14" fillId="5" borderId="37" xfId="0" applyFont="1" applyFill="1" applyBorder="1" applyAlignment="1">
      <alignment vertical="top" wrapText="1"/>
    </xf>
    <xf numFmtId="49" fontId="2" fillId="0" borderId="30" xfId="0" applyNumberFormat="1" applyFont="1" applyBorder="1" applyAlignment="1">
      <alignment horizontal="center" vertical="top" wrapText="1"/>
    </xf>
    <xf numFmtId="49" fontId="2" fillId="0" borderId="31" xfId="0" applyNumberFormat="1" applyFont="1" applyBorder="1" applyAlignment="1">
      <alignment horizontal="center" vertical="top" wrapText="1"/>
    </xf>
    <xf numFmtId="49" fontId="2" fillId="0" borderId="30" xfId="0" applyNumberFormat="1" applyFont="1" applyFill="1" applyBorder="1" applyAlignment="1">
      <alignment horizontal="center" vertical="top" wrapText="1"/>
    </xf>
    <xf numFmtId="49" fontId="2" fillId="0" borderId="31" xfId="0" applyNumberFormat="1" applyFont="1" applyFill="1" applyBorder="1" applyAlignment="1">
      <alignment horizontal="center" vertical="top" wrapText="1"/>
    </xf>
    <xf numFmtId="49" fontId="2" fillId="0" borderId="30"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1" xfId="0" applyNumberFormat="1" applyFont="1" applyBorder="1" applyAlignment="1">
      <alignment horizontal="center" vertical="top"/>
    </xf>
    <xf numFmtId="0" fontId="6" fillId="5" borderId="6" xfId="0" applyFont="1" applyFill="1" applyBorder="1" applyAlignment="1">
      <alignment vertical="top" wrapText="1"/>
    </xf>
    <xf numFmtId="0" fontId="1" fillId="0" borderId="36" xfId="0" applyFont="1" applyBorder="1" applyAlignment="1">
      <alignment vertical="top"/>
    </xf>
    <xf numFmtId="0" fontId="1" fillId="0" borderId="29" xfId="0" applyFont="1" applyBorder="1" applyAlignment="1">
      <alignment vertical="top"/>
    </xf>
    <xf numFmtId="49" fontId="2" fillId="0" borderId="32" xfId="0" applyNumberFormat="1" applyFont="1" applyFill="1" applyBorder="1" applyAlignment="1">
      <alignment horizontal="center" vertical="top" wrapText="1"/>
    </xf>
    <xf numFmtId="1" fontId="1" fillId="5" borderId="42" xfId="0" applyNumberFormat="1" applyFont="1" applyFill="1" applyBorder="1" applyAlignment="1">
      <alignment horizontal="center" vertical="top" wrapText="1"/>
    </xf>
    <xf numFmtId="0" fontId="6" fillId="0" borderId="34" xfId="0" applyFont="1" applyBorder="1" applyAlignment="1">
      <alignment horizontal="center" vertical="top"/>
    </xf>
    <xf numFmtId="0" fontId="6" fillId="0" borderId="35" xfId="0" applyFont="1" applyBorder="1" applyAlignment="1">
      <alignment horizontal="center" vertical="top"/>
    </xf>
    <xf numFmtId="0" fontId="6" fillId="0" borderId="36" xfId="0" applyFont="1" applyBorder="1" applyAlignment="1">
      <alignment horizontal="center" vertical="top"/>
    </xf>
    <xf numFmtId="49" fontId="8" fillId="0" borderId="41" xfId="0" applyNumberFormat="1" applyFont="1" applyFill="1" applyBorder="1" applyAlignment="1">
      <alignment horizontal="center" vertical="top"/>
    </xf>
    <xf numFmtId="0" fontId="6" fillId="0" borderId="26" xfId="0" applyNumberFormat="1" applyFont="1" applyFill="1" applyBorder="1" applyAlignment="1">
      <alignment horizontal="center" vertical="top" wrapText="1"/>
    </xf>
    <xf numFmtId="0" fontId="6" fillId="0" borderId="0" xfId="0" applyNumberFormat="1" applyFont="1" applyFill="1" applyBorder="1" applyAlignment="1">
      <alignment horizontal="center" vertical="top" wrapText="1"/>
    </xf>
    <xf numFmtId="49" fontId="6" fillId="0" borderId="0" xfId="0" applyNumberFormat="1" applyFont="1" applyAlignment="1">
      <alignment horizontal="center" vertical="top"/>
    </xf>
    <xf numFmtId="164" fontId="1" fillId="0" borderId="13" xfId="0" applyNumberFormat="1" applyFont="1" applyFill="1" applyBorder="1" applyAlignment="1">
      <alignment horizontal="left" vertical="top" wrapText="1"/>
    </xf>
    <xf numFmtId="164" fontId="2" fillId="2" borderId="33" xfId="0" applyNumberFormat="1" applyFont="1" applyFill="1" applyBorder="1" applyAlignment="1">
      <alignment horizontal="center" vertical="top"/>
    </xf>
    <xf numFmtId="0" fontId="6" fillId="0" borderId="42" xfId="0" applyFont="1" applyBorder="1" applyAlignment="1">
      <alignment horizontal="center" vertical="top"/>
    </xf>
    <xf numFmtId="0" fontId="6" fillId="0" borderId="41" xfId="0" applyFont="1" applyBorder="1" applyAlignment="1">
      <alignment horizontal="center" vertical="top"/>
    </xf>
    <xf numFmtId="0" fontId="6" fillId="0" borderId="40" xfId="0" applyFont="1" applyBorder="1" applyAlignment="1">
      <alignment horizontal="center" vertical="top"/>
    </xf>
    <xf numFmtId="0" fontId="6" fillId="0" borderId="21" xfId="0" applyFont="1" applyBorder="1" applyAlignment="1">
      <alignment horizontal="center" vertical="top"/>
    </xf>
    <xf numFmtId="164" fontId="1" fillId="7" borderId="14" xfId="0" applyNumberFormat="1" applyFont="1" applyFill="1" applyBorder="1" applyAlignment="1">
      <alignment horizontal="center" vertical="top" wrapText="1"/>
    </xf>
    <xf numFmtId="164" fontId="1" fillId="7" borderId="22" xfId="0" applyNumberFormat="1" applyFont="1" applyFill="1" applyBorder="1" applyAlignment="1">
      <alignment horizontal="center" vertical="top"/>
    </xf>
    <xf numFmtId="164" fontId="1" fillId="7" borderId="4" xfId="0" applyNumberFormat="1" applyFont="1" applyFill="1" applyBorder="1" applyAlignment="1">
      <alignment horizontal="center" vertical="top"/>
    </xf>
    <xf numFmtId="164" fontId="1" fillId="7" borderId="4" xfId="0" applyNumberFormat="1" applyFont="1" applyFill="1" applyBorder="1" applyAlignment="1">
      <alignment horizontal="center" vertical="top" wrapText="1"/>
    </xf>
    <xf numFmtId="164" fontId="1" fillId="7" borderId="17" xfId="0" applyNumberFormat="1" applyFont="1" applyFill="1" applyBorder="1" applyAlignment="1">
      <alignment horizontal="center" vertical="top" wrapText="1"/>
    </xf>
    <xf numFmtId="164" fontId="1" fillId="7" borderId="13" xfId="0" applyNumberFormat="1" applyFont="1" applyFill="1" applyBorder="1" applyAlignment="1">
      <alignment horizontal="center" vertical="top" wrapText="1"/>
    </xf>
    <xf numFmtId="164" fontId="6" fillId="7" borderId="7" xfId="0" applyNumberFormat="1" applyFont="1" applyFill="1" applyBorder="1" applyAlignment="1">
      <alignment horizontal="center" vertical="top"/>
    </xf>
    <xf numFmtId="164" fontId="6" fillId="7" borderId="22" xfId="0" applyNumberFormat="1" applyFont="1" applyFill="1" applyBorder="1" applyAlignment="1">
      <alignment horizontal="center" vertical="top"/>
    </xf>
    <xf numFmtId="164" fontId="6" fillId="7" borderId="16" xfId="0" applyNumberFormat="1" applyFont="1" applyFill="1" applyBorder="1" applyAlignment="1">
      <alignment horizontal="center" vertical="top"/>
    </xf>
    <xf numFmtId="49" fontId="8" fillId="0" borderId="0" xfId="0" applyNumberFormat="1" applyFont="1" applyFill="1" applyBorder="1" applyAlignment="1">
      <alignment horizontal="center" vertical="top" wrapText="1"/>
    </xf>
    <xf numFmtId="164" fontId="8" fillId="0" borderId="13" xfId="0" applyNumberFormat="1" applyFont="1" applyFill="1" applyBorder="1" applyAlignment="1">
      <alignment horizontal="left" vertical="top" wrapText="1"/>
    </xf>
    <xf numFmtId="1" fontId="8" fillId="0" borderId="40" xfId="0" applyNumberFormat="1" applyFont="1" applyFill="1" applyBorder="1" applyAlignment="1">
      <alignment horizontal="center" vertical="top"/>
    </xf>
    <xf numFmtId="0" fontId="8" fillId="0" borderId="34" xfId="0" applyFont="1" applyBorder="1" applyAlignment="1">
      <alignment horizontal="center" vertical="top"/>
    </xf>
    <xf numFmtId="164" fontId="1" fillId="0" borderId="4" xfId="0" applyNumberFormat="1" applyFont="1" applyFill="1" applyBorder="1" applyAlignment="1">
      <alignment horizontal="left" vertical="top" wrapText="1"/>
    </xf>
    <xf numFmtId="164" fontId="1" fillId="0" borderId="12" xfId="0" applyNumberFormat="1" applyFont="1" applyFill="1" applyBorder="1" applyAlignment="1">
      <alignment vertical="top" wrapText="1"/>
    </xf>
    <xf numFmtId="164" fontId="8" fillId="0" borderId="7" xfId="0" applyNumberFormat="1" applyFont="1" applyFill="1" applyBorder="1" applyAlignment="1">
      <alignment horizontal="left" vertical="top" wrapText="1"/>
    </xf>
    <xf numFmtId="49" fontId="6" fillId="2" borderId="51" xfId="0" applyNumberFormat="1" applyFont="1" applyFill="1" applyBorder="1" applyAlignment="1">
      <alignment vertical="top"/>
    </xf>
    <xf numFmtId="0" fontId="6" fillId="0" borderId="0" xfId="0" applyFont="1" applyAlignment="1">
      <alignment vertical="top"/>
    </xf>
    <xf numFmtId="164" fontId="1" fillId="7" borderId="7" xfId="0" applyNumberFormat="1" applyFont="1" applyFill="1" applyBorder="1" applyAlignment="1">
      <alignment horizontal="center" vertical="top"/>
    </xf>
    <xf numFmtId="164" fontId="1" fillId="7" borderId="18" xfId="0" applyNumberFormat="1" applyFont="1" applyFill="1" applyBorder="1" applyAlignment="1">
      <alignment vertical="top" wrapText="1"/>
    </xf>
    <xf numFmtId="1" fontId="6" fillId="7" borderId="40" xfId="0" applyNumberFormat="1" applyFont="1" applyFill="1" applyBorder="1" applyAlignment="1">
      <alignment horizontal="center" vertical="top"/>
    </xf>
    <xf numFmtId="0" fontId="6" fillId="7" borderId="40" xfId="0" applyFont="1" applyFill="1" applyBorder="1" applyAlignment="1">
      <alignment horizontal="center" vertical="top"/>
    </xf>
    <xf numFmtId="0" fontId="6" fillId="7" borderId="42" xfId="0" applyFont="1" applyFill="1" applyBorder="1" applyAlignment="1">
      <alignment horizontal="center" vertical="top"/>
    </xf>
    <xf numFmtId="164" fontId="1" fillId="7" borderId="19" xfId="0" applyNumberFormat="1" applyFont="1" applyFill="1" applyBorder="1" applyAlignment="1">
      <alignment horizontal="center" vertical="top"/>
    </xf>
    <xf numFmtId="164" fontId="1" fillId="7" borderId="17" xfId="0" applyNumberFormat="1" applyFont="1" applyFill="1" applyBorder="1" applyAlignment="1">
      <alignment horizontal="center" vertical="top"/>
    </xf>
    <xf numFmtId="0" fontId="6" fillId="0" borderId="43" xfId="0" applyFont="1" applyBorder="1" applyAlignment="1">
      <alignment horizontal="center"/>
    </xf>
    <xf numFmtId="0" fontId="6" fillId="0" borderId="28" xfId="0" applyFont="1" applyBorder="1" applyAlignment="1">
      <alignment horizontal="center"/>
    </xf>
    <xf numFmtId="0" fontId="6" fillId="0" borderId="44" xfId="0" applyFont="1" applyBorder="1" applyAlignment="1">
      <alignment horizontal="center"/>
    </xf>
    <xf numFmtId="0" fontId="6" fillId="0" borderId="23" xfId="0" applyFont="1" applyBorder="1" applyAlignment="1">
      <alignment horizontal="center"/>
    </xf>
    <xf numFmtId="0" fontId="6" fillId="0" borderId="21" xfId="0" applyFont="1" applyBorder="1" applyAlignment="1">
      <alignment horizontal="center"/>
    </xf>
    <xf numFmtId="0" fontId="18" fillId="0" borderId="0" xfId="0" applyFont="1" applyFill="1" applyBorder="1" applyAlignment="1">
      <alignment vertical="top" wrapText="1"/>
    </xf>
    <xf numFmtId="0" fontId="19" fillId="0" borderId="0" xfId="0" applyFont="1"/>
    <xf numFmtId="0" fontId="19" fillId="0" borderId="0" xfId="0" applyFont="1" applyFill="1"/>
    <xf numFmtId="0" fontId="18" fillId="0" borderId="0" xfId="0" applyFont="1" applyFill="1" applyBorder="1" applyAlignment="1">
      <alignment horizontal="center" vertical="top" wrapText="1"/>
    </xf>
    <xf numFmtId="0" fontId="0" fillId="0" borderId="0" xfId="0" applyFill="1"/>
    <xf numFmtId="0" fontId="20" fillId="0" borderId="0" xfId="0" applyFont="1" applyFill="1" applyAlignment="1">
      <alignment horizontal="left" vertical="top" wrapText="1"/>
    </xf>
    <xf numFmtId="0" fontId="23" fillId="0" borderId="0" xfId="0" applyFont="1"/>
    <xf numFmtId="0" fontId="24" fillId="0" borderId="0" xfId="0" applyFont="1" applyFill="1" applyBorder="1" applyAlignment="1"/>
    <xf numFmtId="0" fontId="24" fillId="0" borderId="0" xfId="0" applyFont="1" applyFill="1" applyBorder="1"/>
    <xf numFmtId="0" fontId="23" fillId="0" borderId="0" xfId="0" applyFont="1" applyFill="1"/>
    <xf numFmtId="0" fontId="18" fillId="5" borderId="0" xfId="0" applyFont="1" applyFill="1" applyBorder="1" applyAlignment="1">
      <alignment horizontal="center" vertical="top" wrapText="1"/>
    </xf>
    <xf numFmtId="0" fontId="6" fillId="0" borderId="0" xfId="0" applyFont="1"/>
    <xf numFmtId="0" fontId="25" fillId="5" borderId="0" xfId="0" applyFont="1" applyFill="1" applyBorder="1" applyAlignment="1">
      <alignment horizontal="left" vertical="top" wrapText="1"/>
    </xf>
    <xf numFmtId="0" fontId="6" fillId="0" borderId="21" xfId="0" applyFont="1" applyBorder="1" applyAlignment="1">
      <alignment horizontal="center" vertical="top"/>
    </xf>
    <xf numFmtId="49" fontId="6" fillId="8" borderId="6" xfId="0" applyNumberFormat="1" applyFont="1" applyFill="1" applyBorder="1" applyAlignment="1">
      <alignment horizontal="left" vertical="top" wrapText="1"/>
    </xf>
    <xf numFmtId="164" fontId="1" fillId="9" borderId="14" xfId="0" applyNumberFormat="1" applyFont="1" applyFill="1" applyBorder="1" applyAlignment="1">
      <alignment horizontal="center" vertical="top" wrapText="1"/>
    </xf>
    <xf numFmtId="164" fontId="1" fillId="9" borderId="22" xfId="0" applyNumberFormat="1" applyFont="1" applyFill="1" applyBorder="1" applyAlignment="1">
      <alignment horizontal="center" vertical="top"/>
    </xf>
    <xf numFmtId="164" fontId="2" fillId="9" borderId="24" xfId="0" applyNumberFormat="1" applyFont="1" applyFill="1" applyBorder="1" applyAlignment="1">
      <alignment horizontal="center" vertical="top"/>
    </xf>
    <xf numFmtId="164" fontId="1" fillId="9" borderId="4" xfId="0" applyNumberFormat="1" applyFont="1" applyFill="1" applyBorder="1" applyAlignment="1">
      <alignment horizontal="center" vertical="top"/>
    </xf>
    <xf numFmtId="164" fontId="2" fillId="9" borderId="52" xfId="0" applyNumberFormat="1" applyFont="1" applyFill="1" applyBorder="1" applyAlignment="1">
      <alignment horizontal="center" vertical="top"/>
    </xf>
    <xf numFmtId="49" fontId="2" fillId="9" borderId="52" xfId="0" applyNumberFormat="1" applyFont="1" applyFill="1" applyBorder="1" applyAlignment="1">
      <alignment horizontal="right" vertical="top"/>
    </xf>
    <xf numFmtId="0" fontId="2" fillId="9" borderId="52" xfId="0" applyFont="1" applyFill="1" applyBorder="1" applyAlignment="1">
      <alignment horizontal="right" vertical="top"/>
    </xf>
    <xf numFmtId="164" fontId="1" fillId="9" borderId="4" xfId="0" applyNumberFormat="1" applyFont="1" applyFill="1" applyBorder="1" applyAlignment="1">
      <alignment horizontal="center" vertical="top" wrapText="1"/>
    </xf>
    <xf numFmtId="164" fontId="1" fillId="9" borderId="17" xfId="0" applyNumberFormat="1" applyFont="1" applyFill="1" applyBorder="1" applyAlignment="1">
      <alignment horizontal="center" vertical="top" wrapText="1"/>
    </xf>
    <xf numFmtId="164" fontId="1" fillId="9" borderId="13" xfId="0" applyNumberFormat="1" applyFont="1" applyFill="1" applyBorder="1" applyAlignment="1">
      <alignment horizontal="center" vertical="top" wrapText="1"/>
    </xf>
    <xf numFmtId="164" fontId="6" fillId="9" borderId="7" xfId="0" applyNumberFormat="1" applyFont="1" applyFill="1" applyBorder="1" applyAlignment="1">
      <alignment horizontal="center" vertical="top"/>
    </xf>
    <xf numFmtId="164" fontId="6" fillId="9" borderId="22" xfId="0" applyNumberFormat="1" applyFont="1" applyFill="1" applyBorder="1" applyAlignment="1">
      <alignment horizontal="center" vertical="top"/>
    </xf>
    <xf numFmtId="164" fontId="6" fillId="9" borderId="16" xfId="0" applyNumberFormat="1" applyFont="1" applyFill="1" applyBorder="1" applyAlignment="1">
      <alignment horizontal="center" vertical="top"/>
    </xf>
    <xf numFmtId="0" fontId="8" fillId="9" borderId="27" xfId="0" applyFont="1" applyFill="1" applyBorder="1" applyAlignment="1">
      <alignment horizontal="center" vertical="top" wrapText="1"/>
    </xf>
    <xf numFmtId="49" fontId="2" fillId="9" borderId="27" xfId="0" applyNumberFormat="1" applyFont="1" applyFill="1" applyBorder="1" applyAlignment="1">
      <alignment horizontal="right" vertical="top"/>
    </xf>
    <xf numFmtId="164" fontId="1" fillId="9" borderId="22" xfId="0" applyNumberFormat="1" applyFont="1" applyFill="1" applyBorder="1" applyAlignment="1">
      <alignment horizontal="center" vertical="top" wrapText="1"/>
    </xf>
    <xf numFmtId="0" fontId="6" fillId="9" borderId="7" xfId="0" applyFont="1" applyFill="1" applyBorder="1" applyAlignment="1">
      <alignment horizontal="center" vertical="top" wrapText="1"/>
    </xf>
    <xf numFmtId="164" fontId="1" fillId="9" borderId="16" xfId="0" applyNumberFormat="1" applyFont="1" applyFill="1" applyBorder="1" applyAlignment="1">
      <alignment horizontal="center" vertical="top" wrapText="1"/>
    </xf>
    <xf numFmtId="164" fontId="1" fillId="9" borderId="14" xfId="0" applyNumberFormat="1" applyFont="1" applyFill="1" applyBorder="1" applyAlignment="1">
      <alignment horizontal="center" vertical="top"/>
    </xf>
    <xf numFmtId="164" fontId="1" fillId="9" borderId="15"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164" fontId="1" fillId="9" borderId="7" xfId="0" applyNumberFormat="1" applyFont="1" applyFill="1" applyBorder="1" applyAlignment="1">
      <alignment horizontal="center" vertical="top"/>
    </xf>
    <xf numFmtId="164" fontId="1" fillId="9" borderId="15" xfId="0" applyNumberFormat="1" applyFont="1" applyFill="1" applyBorder="1" applyAlignment="1">
      <alignment horizontal="center" vertical="center"/>
    </xf>
    <xf numFmtId="0" fontId="2" fillId="9" borderId="27" xfId="0" applyFont="1" applyFill="1" applyBorder="1" applyAlignment="1">
      <alignment horizontal="right" vertical="top"/>
    </xf>
    <xf numFmtId="164" fontId="1" fillId="9" borderId="18" xfId="0" applyNumberFormat="1" applyFont="1" applyFill="1" applyBorder="1" applyAlignment="1">
      <alignment horizontal="center" vertical="top"/>
    </xf>
    <xf numFmtId="164" fontId="1" fillId="9" borderId="19" xfId="0" applyNumberFormat="1" applyFont="1" applyFill="1" applyBorder="1" applyAlignment="1">
      <alignment horizontal="center" vertical="top"/>
    </xf>
    <xf numFmtId="164" fontId="1" fillId="9" borderId="17" xfId="0" applyNumberFormat="1" applyFont="1" applyFill="1" applyBorder="1" applyAlignment="1">
      <alignment horizontal="center" vertical="top"/>
    </xf>
    <xf numFmtId="164" fontId="2" fillId="9" borderId="27" xfId="0" applyNumberFormat="1" applyFont="1" applyFill="1" applyBorder="1" applyAlignment="1">
      <alignment horizontal="center" vertical="top"/>
    </xf>
    <xf numFmtId="164" fontId="1" fillId="7" borderId="18" xfId="0" applyNumberFormat="1" applyFont="1" applyFill="1" applyBorder="1" applyAlignment="1">
      <alignment horizontal="center" vertical="top" wrapText="1"/>
    </xf>
    <xf numFmtId="164" fontId="1" fillId="7" borderId="20" xfId="0" applyNumberFormat="1" applyFont="1" applyFill="1" applyBorder="1" applyAlignment="1">
      <alignment horizontal="center" vertical="top" wrapText="1"/>
    </xf>
    <xf numFmtId="0" fontId="0" fillId="0" borderId="0" xfId="0" applyFill="1" applyAlignment="1"/>
    <xf numFmtId="0" fontId="20" fillId="0" borderId="0" xfId="0" applyFont="1" applyFill="1" applyAlignment="1">
      <alignment horizontal="left" vertical="top" wrapText="1"/>
    </xf>
    <xf numFmtId="164" fontId="1" fillId="7" borderId="14" xfId="0" applyNumberFormat="1" applyFont="1" applyFill="1" applyBorder="1" applyAlignment="1">
      <alignment horizontal="center" vertical="top"/>
    </xf>
    <xf numFmtId="164" fontId="1" fillId="7" borderId="15" xfId="0" applyNumberFormat="1" applyFont="1" applyFill="1" applyBorder="1" applyAlignment="1">
      <alignment horizontal="center" vertical="top"/>
    </xf>
    <xf numFmtId="164" fontId="1" fillId="7" borderId="3" xfId="0" applyNumberFormat="1" applyFont="1" applyFill="1" applyBorder="1" applyAlignment="1">
      <alignment horizontal="center" vertical="top"/>
    </xf>
    <xf numFmtId="0" fontId="20" fillId="0" borderId="0" xfId="0" applyFont="1" applyBorder="1" applyAlignment="1">
      <alignment horizontal="center" vertical="top" wrapText="1"/>
    </xf>
    <xf numFmtId="0" fontId="26" fillId="0" borderId="0" xfId="1" applyFont="1" applyAlignment="1">
      <alignment vertical="center" wrapText="1"/>
    </xf>
    <xf numFmtId="0" fontId="20" fillId="0" borderId="0" xfId="0" applyFont="1" applyFill="1" applyAlignment="1">
      <alignment vertical="top" wrapText="1"/>
    </xf>
    <xf numFmtId="0" fontId="2" fillId="9" borderId="52" xfId="0" applyFont="1" applyFill="1" applyBorder="1" applyAlignment="1">
      <alignment horizontal="right" vertical="top"/>
    </xf>
    <xf numFmtId="0" fontId="6" fillId="5" borderId="1" xfId="0" applyFont="1" applyFill="1" applyBorder="1" applyAlignment="1">
      <alignment horizontal="center" vertical="top" wrapText="1"/>
    </xf>
    <xf numFmtId="164" fontId="1" fillId="5" borderId="2" xfId="0" applyNumberFormat="1" applyFont="1" applyFill="1" applyBorder="1" applyAlignment="1">
      <alignment horizontal="center" vertical="top" wrapText="1"/>
    </xf>
    <xf numFmtId="164" fontId="1" fillId="5" borderId="6" xfId="0" applyNumberFormat="1" applyFont="1" applyFill="1" applyBorder="1" applyAlignment="1">
      <alignment horizontal="center" vertical="top" wrapText="1"/>
    </xf>
    <xf numFmtId="0" fontId="26" fillId="0" borderId="0" xfId="1" applyFont="1" applyAlignment="1">
      <alignment horizontal="left" vertical="center" wrapText="1"/>
    </xf>
    <xf numFmtId="0" fontId="18" fillId="0" borderId="0" xfId="0" applyFont="1" applyFill="1" applyBorder="1" applyAlignment="1">
      <alignment horizontal="center" vertical="top" wrapText="1"/>
    </xf>
    <xf numFmtId="0" fontId="18" fillId="0" borderId="0" xfId="0" applyFont="1" applyFill="1" applyAlignment="1">
      <alignment horizontal="left" vertical="top" wrapText="1"/>
    </xf>
    <xf numFmtId="0" fontId="20" fillId="0" borderId="0" xfId="0" applyFont="1" applyFill="1" applyAlignment="1">
      <alignment horizontal="left" vertical="top" wrapText="1"/>
    </xf>
    <xf numFmtId="0" fontId="26" fillId="0" borderId="0" xfId="1" applyFont="1" applyBorder="1" applyAlignment="1">
      <alignment horizontal="left" vertical="top" wrapText="1"/>
    </xf>
    <xf numFmtId="0" fontId="20" fillId="0" borderId="0" xfId="0" applyFont="1" applyBorder="1" applyAlignment="1">
      <alignment horizontal="right" vertical="top" wrapText="1"/>
    </xf>
    <xf numFmtId="0" fontId="20" fillId="5" borderId="0" xfId="0" applyFont="1" applyFill="1" applyBorder="1" applyAlignment="1">
      <alignment horizontal="left" vertical="top" wrapText="1"/>
    </xf>
    <xf numFmtId="0" fontId="11" fillId="0" borderId="66" xfId="0" applyFont="1" applyBorder="1" applyAlignment="1">
      <alignment horizontal="center" vertical="center" wrapText="1"/>
    </xf>
    <xf numFmtId="0" fontId="11" fillId="0" borderId="67" xfId="0" applyFont="1" applyBorder="1" applyAlignment="1">
      <alignment horizontal="center" vertical="center" wrapText="1"/>
    </xf>
    <xf numFmtId="0" fontId="17" fillId="0" borderId="40" xfId="0" applyFont="1" applyBorder="1" applyAlignment="1">
      <alignment horizontal="center" vertical="top"/>
    </xf>
    <xf numFmtId="0" fontId="17" fillId="0" borderId="21" xfId="0" applyFont="1" applyBorder="1" applyAlignment="1">
      <alignment horizontal="center" vertical="top"/>
    </xf>
    <xf numFmtId="0" fontId="17" fillId="0" borderId="41" xfId="0" applyFont="1" applyBorder="1" applyAlignment="1">
      <alignment horizontal="center" vertical="top"/>
    </xf>
    <xf numFmtId="49" fontId="4" fillId="4" borderId="26" xfId="0" applyNumberFormat="1" applyFont="1" applyFill="1" applyBorder="1" applyAlignment="1">
      <alignment horizontal="left" vertical="top" wrapText="1"/>
    </xf>
    <xf numFmtId="49" fontId="4" fillId="4" borderId="0" xfId="0" applyNumberFormat="1" applyFont="1" applyFill="1" applyBorder="1" applyAlignment="1">
      <alignment horizontal="left" vertical="top" wrapText="1"/>
    </xf>
    <xf numFmtId="49" fontId="4" fillId="4" borderId="62" xfId="0" applyNumberFormat="1" applyFont="1" applyFill="1" applyBorder="1" applyAlignment="1">
      <alignment horizontal="left" vertical="top" wrapText="1"/>
    </xf>
    <xf numFmtId="49" fontId="15" fillId="4" borderId="7"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2" xfId="0" applyNumberFormat="1" applyFont="1" applyFill="1" applyBorder="1" applyAlignment="1">
      <alignment horizontal="center" vertical="top" wrapText="1"/>
    </xf>
    <xf numFmtId="49" fontId="15" fillId="4" borderId="18" xfId="0" applyNumberFormat="1" applyFont="1" applyFill="1" applyBorder="1" applyAlignment="1">
      <alignment horizontal="center" vertical="top"/>
    </xf>
    <xf numFmtId="49" fontId="15" fillId="4" borderId="20" xfId="0" applyNumberFormat="1" applyFont="1" applyFill="1" applyBorder="1" applyAlignment="1">
      <alignment horizontal="center" vertical="top"/>
    </xf>
    <xf numFmtId="49" fontId="15" fillId="4" borderId="13" xfId="0" applyNumberFormat="1" applyFont="1" applyFill="1" applyBorder="1" applyAlignment="1">
      <alignment horizontal="center" vertical="top"/>
    </xf>
    <xf numFmtId="0" fontId="6" fillId="0" borderId="40" xfId="0" applyFont="1" applyBorder="1" applyAlignment="1">
      <alignment horizontal="left" vertical="top" wrapText="1"/>
    </xf>
    <xf numFmtId="0" fontId="6" fillId="0" borderId="21" xfId="0" applyFont="1" applyBorder="1" applyAlignment="1">
      <alignment horizontal="left" vertical="top" wrapText="1"/>
    </xf>
    <xf numFmtId="0" fontId="6" fillId="0" borderId="41" xfId="0" applyFont="1" applyBorder="1" applyAlignment="1">
      <alignment horizontal="left" vertical="top" wrapText="1"/>
    </xf>
    <xf numFmtId="0" fontId="10" fillId="0" borderId="30" xfId="0" applyFont="1" applyBorder="1" applyAlignment="1">
      <alignment horizontal="center" vertical="top"/>
    </xf>
    <xf numFmtId="0" fontId="10" fillId="0" borderId="31" xfId="0" applyFont="1" applyBorder="1" applyAlignment="1">
      <alignment horizontal="center" vertical="top"/>
    </xf>
    <xf numFmtId="0" fontId="10" fillId="0" borderId="32" xfId="0" applyFont="1" applyBorder="1" applyAlignment="1">
      <alignment horizontal="center" vertical="top"/>
    </xf>
    <xf numFmtId="0" fontId="7" fillId="0" borderId="49" xfId="0" applyFont="1" applyBorder="1" applyAlignment="1">
      <alignment horizontal="center"/>
    </xf>
    <xf numFmtId="0" fontId="7" fillId="0" borderId="48" xfId="0" applyFont="1" applyBorder="1" applyAlignment="1">
      <alignment horizontal="center"/>
    </xf>
    <xf numFmtId="0" fontId="7" fillId="0" borderId="50" xfId="0" applyFont="1" applyBorder="1" applyAlignment="1">
      <alignment horizontal="center"/>
    </xf>
    <xf numFmtId="0" fontId="7" fillId="0" borderId="32" xfId="0" applyFont="1" applyBorder="1" applyAlignment="1">
      <alignment horizontal="center"/>
    </xf>
    <xf numFmtId="164" fontId="2" fillId="2" borderId="33" xfId="0" applyNumberFormat="1" applyFont="1" applyFill="1" applyBorder="1" applyAlignment="1">
      <alignment horizontal="center" vertical="center"/>
    </xf>
    <xf numFmtId="164" fontId="2" fillId="2" borderId="51"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49" fontId="2" fillId="2" borderId="33" xfId="0" applyNumberFormat="1" applyFont="1" applyFill="1" applyBorder="1" applyAlignment="1">
      <alignment horizontal="left" vertical="top" wrapText="1"/>
    </xf>
    <xf numFmtId="49" fontId="2" fillId="2" borderId="51" xfId="0" applyNumberFormat="1" applyFont="1" applyFill="1" applyBorder="1" applyAlignment="1">
      <alignment horizontal="left" vertical="top" wrapText="1"/>
    </xf>
    <xf numFmtId="49" fontId="2" fillId="2" borderId="25" xfId="0" applyNumberFormat="1" applyFont="1" applyFill="1" applyBorder="1" applyAlignment="1">
      <alignment horizontal="left" vertical="top" wrapText="1"/>
    </xf>
    <xf numFmtId="0" fontId="6" fillId="0" borderId="42" xfId="0" applyFont="1" applyBorder="1" applyAlignment="1">
      <alignment horizontal="center" vertical="top"/>
    </xf>
    <xf numFmtId="0" fontId="6" fillId="0" borderId="41" xfId="0" applyFont="1" applyBorder="1" applyAlignment="1">
      <alignment horizontal="center" vertical="top"/>
    </xf>
    <xf numFmtId="164" fontId="1" fillId="5" borderId="16" xfId="0" applyNumberFormat="1" applyFont="1" applyFill="1" applyBorder="1" applyAlignment="1">
      <alignment horizontal="left" vertical="top" wrapText="1"/>
    </xf>
    <xf numFmtId="164" fontId="1" fillId="5" borderId="4" xfId="0" applyNumberFormat="1" applyFont="1" applyFill="1" applyBorder="1" applyAlignment="1">
      <alignment horizontal="left" vertical="top" wrapText="1"/>
    </xf>
    <xf numFmtId="164" fontId="1" fillId="5" borderId="12" xfId="0" applyNumberFormat="1" applyFont="1" applyFill="1" applyBorder="1" applyAlignment="1">
      <alignment horizontal="left" vertical="top" wrapText="1"/>
    </xf>
    <xf numFmtId="164" fontId="2" fillId="2" borderId="33" xfId="0" applyNumberFormat="1" applyFont="1" applyFill="1" applyBorder="1" applyAlignment="1">
      <alignment horizontal="center" vertical="top"/>
    </xf>
    <xf numFmtId="164" fontId="2" fillId="2" borderId="51" xfId="0" applyNumberFormat="1" applyFont="1" applyFill="1" applyBorder="1" applyAlignment="1">
      <alignment horizontal="center" vertical="top"/>
    </xf>
    <xf numFmtId="164" fontId="2" fillId="2" borderId="25" xfId="0" applyNumberFormat="1" applyFont="1" applyFill="1" applyBorder="1" applyAlignment="1">
      <alignment horizontal="center" vertical="top"/>
    </xf>
    <xf numFmtId="0" fontId="2" fillId="2" borderId="33" xfId="0" applyFont="1" applyFill="1" applyBorder="1" applyAlignment="1">
      <alignment horizontal="left" vertical="top" wrapText="1"/>
    </xf>
    <xf numFmtId="0" fontId="2" fillId="2" borderId="51"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5" xfId="0" applyFont="1" applyFill="1" applyBorder="1" applyAlignment="1">
      <alignment horizontal="left" vertical="top" wrapText="1"/>
    </xf>
    <xf numFmtId="49" fontId="15" fillId="5" borderId="53" xfId="0" applyNumberFormat="1" applyFont="1" applyFill="1" applyBorder="1" applyAlignment="1">
      <alignment horizontal="center" vertical="top"/>
    </xf>
    <xf numFmtId="49" fontId="15" fillId="5" borderId="54" xfId="0" applyNumberFormat="1" applyFont="1" applyFill="1" applyBorder="1" applyAlignment="1">
      <alignment horizontal="center" vertical="top"/>
    </xf>
    <xf numFmtId="49" fontId="15" fillId="5" borderId="37" xfId="0" applyNumberFormat="1" applyFont="1" applyFill="1" applyBorder="1" applyAlignment="1">
      <alignment horizontal="center" vertical="top"/>
    </xf>
    <xf numFmtId="49" fontId="1" fillId="0" borderId="1" xfId="0" applyNumberFormat="1" applyFont="1" applyFill="1" applyBorder="1" applyAlignment="1">
      <alignment horizontal="left" vertical="top" wrapText="1"/>
    </xf>
    <xf numFmtId="49" fontId="1" fillId="0" borderId="6" xfId="0" applyNumberFormat="1" applyFont="1" applyFill="1" applyBorder="1" applyAlignment="1">
      <alignment horizontal="left" vertical="top" wrapText="1"/>
    </xf>
    <xf numFmtId="49" fontId="1" fillId="0" borderId="55" xfId="0" applyNumberFormat="1" applyFont="1" applyFill="1" applyBorder="1" applyAlignment="1">
      <alignment horizontal="left" vertical="top" wrapText="1"/>
    </xf>
    <xf numFmtId="49" fontId="2" fillId="0" borderId="30" xfId="0" applyNumberFormat="1" applyFont="1" applyFill="1" applyBorder="1" applyAlignment="1">
      <alignment horizontal="center" vertical="top"/>
    </xf>
    <xf numFmtId="49" fontId="2" fillId="0" borderId="32" xfId="0" applyNumberFormat="1" applyFont="1" applyFill="1" applyBorder="1" applyAlignment="1">
      <alignment horizontal="center" vertical="top"/>
    </xf>
    <xf numFmtId="0" fontId="6" fillId="0" borderId="40" xfId="0" applyFont="1" applyBorder="1" applyAlignment="1">
      <alignment horizontal="center" vertical="top"/>
    </xf>
    <xf numFmtId="0" fontId="6" fillId="0" borderId="21" xfId="0" applyFont="1" applyBorder="1" applyAlignment="1">
      <alignment horizontal="center" vertical="top"/>
    </xf>
    <xf numFmtId="49" fontId="15" fillId="2" borderId="40" xfId="0" applyNumberFormat="1" applyFont="1" applyFill="1" applyBorder="1" applyAlignment="1">
      <alignment horizontal="center" vertical="top"/>
    </xf>
    <xf numFmtId="49" fontId="15" fillId="2" borderId="21" xfId="0" applyNumberFormat="1" applyFont="1" applyFill="1" applyBorder="1" applyAlignment="1">
      <alignment horizontal="center" vertical="top"/>
    </xf>
    <xf numFmtId="49" fontId="15" fillId="2" borderId="41"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49" fontId="6" fillId="0" borderId="0" xfId="0" applyNumberFormat="1" applyFont="1" applyFill="1" applyBorder="1" applyAlignment="1">
      <alignment horizontal="center" vertical="top"/>
    </xf>
    <xf numFmtId="49" fontId="6" fillId="0" borderId="62" xfId="0" applyNumberFormat="1" applyFont="1" applyFill="1" applyBorder="1" applyAlignment="1">
      <alignment horizontal="center" vertical="top"/>
    </xf>
    <xf numFmtId="0" fontId="13" fillId="0" borderId="0" xfId="0" applyFont="1" applyAlignment="1">
      <alignment horizontal="center" vertical="top"/>
    </xf>
    <xf numFmtId="0" fontId="4" fillId="0" borderId="0" xfId="0" applyFont="1" applyAlignment="1">
      <alignment horizontal="center" vertical="top" wrapText="1"/>
    </xf>
    <xf numFmtId="0" fontId="1" fillId="0" borderId="1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20" xfId="0" applyFont="1" applyBorder="1" applyAlignment="1">
      <alignment horizontal="center" vertical="center" wrapText="1"/>
    </xf>
    <xf numFmtId="49" fontId="6" fillId="0" borderId="66" xfId="0" applyNumberFormat="1" applyFont="1" applyBorder="1" applyAlignment="1">
      <alignment horizontal="center" vertical="top" textRotation="90" wrapText="1"/>
    </xf>
    <xf numFmtId="49" fontId="6" fillId="0" borderId="68" xfId="0" applyNumberFormat="1" applyFont="1" applyBorder="1" applyAlignment="1">
      <alignment horizontal="center" vertical="top" textRotation="90" wrapText="1"/>
    </xf>
    <xf numFmtId="0" fontId="8" fillId="0" borderId="0" xfId="0" applyFont="1" applyAlignment="1">
      <alignment horizontal="right" vertical="top" wrapText="1"/>
    </xf>
    <xf numFmtId="0" fontId="1" fillId="0" borderId="1" xfId="0" applyFont="1" applyBorder="1" applyAlignment="1">
      <alignment horizontal="center" vertical="center" textRotation="90" wrapText="1"/>
    </xf>
    <xf numFmtId="0" fontId="1" fillId="0" borderId="6" xfId="0" applyFont="1" applyBorder="1" applyAlignment="1">
      <alignment horizontal="center" vertical="center" textRotation="90" wrapText="1"/>
    </xf>
    <xf numFmtId="0" fontId="14" fillId="0" borderId="34" xfId="0" applyFont="1" applyBorder="1" applyAlignment="1">
      <alignment horizontal="center" vertical="center" textRotation="90" wrapText="1"/>
    </xf>
    <xf numFmtId="0" fontId="14" fillId="0" borderId="35" xfId="0" applyFont="1" applyBorder="1" applyAlignment="1">
      <alignment horizontal="center" vertical="center" textRotation="90" wrapText="1"/>
    </xf>
    <xf numFmtId="0" fontId="14" fillId="0" borderId="42" xfId="0" applyFont="1" applyBorder="1" applyAlignment="1">
      <alignment horizontal="center" vertical="center" textRotation="90" wrapText="1"/>
    </xf>
    <xf numFmtId="0" fontId="1" fillId="0" borderId="1" xfId="0" applyNumberFormat="1" applyFont="1" applyBorder="1" applyAlignment="1">
      <alignment horizontal="center" vertical="center" textRotation="90" wrapText="1"/>
    </xf>
    <xf numFmtId="0" fontId="1" fillId="0" borderId="6" xfId="0" applyNumberFormat="1" applyFont="1" applyBorder="1" applyAlignment="1">
      <alignment horizontal="center" vertical="center" textRotation="90" wrapText="1"/>
    </xf>
    <xf numFmtId="0" fontId="11" fillId="0" borderId="42" xfId="0" applyFont="1" applyBorder="1" applyAlignment="1">
      <alignment horizontal="center" vertical="center" wrapText="1"/>
    </xf>
    <xf numFmtId="0" fontId="11" fillId="0" borderId="41" xfId="0" applyFont="1" applyBorder="1" applyAlignment="1">
      <alignment horizontal="center" vertical="center" wrapText="1"/>
    </xf>
    <xf numFmtId="0" fontId="6" fillId="0" borderId="40" xfId="0" applyFont="1" applyBorder="1" applyAlignment="1">
      <alignment horizontal="center" vertical="center" textRotation="90" wrapText="1"/>
    </xf>
    <xf numFmtId="0" fontId="6" fillId="0" borderId="21" xfId="0" applyFont="1" applyBorder="1" applyAlignment="1">
      <alignment horizontal="center" vertical="center" textRotation="90" wrapText="1"/>
    </xf>
    <xf numFmtId="0" fontId="1" fillId="0" borderId="9"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center" vertical="center" wrapText="1"/>
    </xf>
    <xf numFmtId="0" fontId="14" fillId="0" borderId="14" xfId="0" applyFont="1" applyBorder="1" applyAlignment="1">
      <alignment horizontal="center" vertical="center" textRotation="90" wrapText="1"/>
    </xf>
    <xf numFmtId="0" fontId="14" fillId="0" borderId="22" xfId="0" applyFont="1" applyBorder="1" applyAlignment="1">
      <alignment horizontal="center" vertical="center" textRotation="90" wrapText="1"/>
    </xf>
    <xf numFmtId="0" fontId="14" fillId="0" borderId="24" xfId="0" applyFont="1" applyBorder="1" applyAlignment="1">
      <alignment horizontal="center" vertical="center" textRotation="90"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wrapText="1"/>
    </xf>
    <xf numFmtId="164" fontId="1" fillId="0" borderId="18" xfId="0" applyNumberFormat="1" applyFont="1" applyFill="1" applyBorder="1" applyAlignment="1">
      <alignment horizontal="left" vertical="top" wrapText="1"/>
    </xf>
    <xf numFmtId="164" fontId="1" fillId="0" borderId="13" xfId="0" applyNumberFormat="1" applyFont="1" applyFill="1" applyBorder="1" applyAlignment="1">
      <alignment horizontal="left" vertical="top" wrapText="1"/>
    </xf>
    <xf numFmtId="164" fontId="1" fillId="0" borderId="20" xfId="0" applyNumberFormat="1" applyFont="1" applyFill="1" applyBorder="1" applyAlignment="1">
      <alignment horizontal="left" vertical="top" wrapText="1"/>
    </xf>
    <xf numFmtId="49" fontId="8" fillId="0" borderId="30" xfId="0" applyNumberFormat="1" applyFont="1" applyBorder="1" applyAlignment="1">
      <alignment horizontal="center" vertical="top"/>
    </xf>
    <xf numFmtId="49" fontId="8" fillId="0" borderId="31" xfId="0" applyNumberFormat="1" applyFont="1" applyBorder="1" applyAlignment="1">
      <alignment horizontal="center" vertical="top"/>
    </xf>
    <xf numFmtId="49" fontId="8" fillId="0" borderId="32" xfId="0" applyNumberFormat="1" applyFont="1" applyBorder="1" applyAlignment="1">
      <alignment horizontal="center" vertical="top"/>
    </xf>
    <xf numFmtId="0" fontId="7" fillId="0" borderId="30" xfId="0" applyFont="1" applyBorder="1" applyAlignment="1">
      <alignment horizontal="center"/>
    </xf>
    <xf numFmtId="0" fontId="7" fillId="0" borderId="31" xfId="0" applyFont="1" applyBorder="1" applyAlignment="1">
      <alignment horizontal="center"/>
    </xf>
    <xf numFmtId="49" fontId="1" fillId="0" borderId="40" xfId="0" applyNumberFormat="1" applyFont="1" applyBorder="1" applyAlignment="1">
      <alignment horizontal="center" vertical="top"/>
    </xf>
    <xf numFmtId="49" fontId="1" fillId="0" borderId="41" xfId="0" applyNumberFormat="1" applyFont="1" applyBorder="1" applyAlignment="1">
      <alignment horizontal="center" vertical="top"/>
    </xf>
    <xf numFmtId="0" fontId="6" fillId="5" borderId="18"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6" fillId="5" borderId="63" xfId="0" applyFont="1" applyFill="1" applyBorder="1" applyAlignment="1">
      <alignment horizontal="center" vertical="center" wrapText="1"/>
    </xf>
    <xf numFmtId="49" fontId="6" fillId="8" borderId="6" xfId="0" applyNumberFormat="1" applyFont="1" applyFill="1" applyBorder="1" applyAlignment="1">
      <alignment horizontal="left" vertical="top" wrapText="1"/>
    </xf>
    <xf numFmtId="49" fontId="6" fillId="8" borderId="55" xfId="0" applyNumberFormat="1" applyFont="1" applyFill="1" applyBorder="1" applyAlignment="1">
      <alignment horizontal="left" vertical="top" wrapText="1"/>
    </xf>
    <xf numFmtId="49" fontId="6" fillId="0" borderId="26" xfId="0" applyNumberFormat="1" applyFont="1" applyFill="1" applyBorder="1" applyAlignment="1">
      <alignment horizontal="center" vertical="center" textRotation="90" wrapText="1"/>
    </xf>
    <xf numFmtId="49" fontId="6" fillId="0" borderId="0" xfId="0" applyNumberFormat="1" applyFont="1" applyFill="1" applyBorder="1" applyAlignment="1">
      <alignment horizontal="center" vertical="center" textRotation="90" wrapText="1"/>
    </xf>
    <xf numFmtId="49" fontId="6" fillId="0" borderId="62" xfId="0" applyNumberFormat="1" applyFont="1" applyFill="1" applyBorder="1" applyAlignment="1">
      <alignment horizontal="center" vertical="center" textRotation="90" wrapText="1"/>
    </xf>
    <xf numFmtId="0" fontId="8" fillId="0" borderId="30" xfId="0" applyNumberFormat="1" applyFont="1" applyBorder="1" applyAlignment="1">
      <alignment horizontal="center" vertical="top"/>
    </xf>
    <xf numFmtId="0" fontId="8" fillId="0" borderId="31" xfId="0" applyNumberFormat="1" applyFont="1" applyBorder="1" applyAlignment="1">
      <alignment horizontal="center" vertical="top"/>
    </xf>
    <xf numFmtId="0" fontId="8" fillId="0" borderId="32" xfId="0" applyNumberFormat="1" applyFont="1" applyBorder="1" applyAlignment="1">
      <alignment horizontal="center" vertical="top"/>
    </xf>
    <xf numFmtId="0" fontId="2" fillId="3" borderId="22" xfId="0" applyFont="1" applyFill="1" applyBorder="1" applyAlignment="1">
      <alignment horizontal="center" vertical="top"/>
    </xf>
    <xf numFmtId="0" fontId="2" fillId="3" borderId="35" xfId="0" applyFont="1" applyFill="1" applyBorder="1" applyAlignment="1">
      <alignment horizontal="center" vertical="top"/>
    </xf>
    <xf numFmtId="0" fontId="2" fillId="3" borderId="23" xfId="0" applyFont="1" applyFill="1" applyBorder="1" applyAlignment="1">
      <alignment horizontal="center" vertical="top"/>
    </xf>
    <xf numFmtId="49" fontId="4" fillId="0" borderId="0" xfId="0" applyNumberFormat="1" applyFont="1" applyFill="1" applyBorder="1" applyAlignment="1">
      <alignment horizontal="center" vertical="top" wrapText="1"/>
    </xf>
    <xf numFmtId="0" fontId="1" fillId="7" borderId="1"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7" borderId="55" xfId="0" applyFont="1" applyFill="1" applyBorder="1" applyAlignment="1">
      <alignment horizontal="left" vertical="top" wrapText="1"/>
    </xf>
    <xf numFmtId="164" fontId="6" fillId="0" borderId="26" xfId="0" applyNumberFormat="1" applyFont="1" applyFill="1" applyBorder="1" applyAlignment="1">
      <alignment horizontal="center" vertical="center" textRotation="90" wrapText="1"/>
    </xf>
    <xf numFmtId="164" fontId="6" fillId="0" borderId="0" xfId="0" applyNumberFormat="1" applyFont="1" applyFill="1" applyBorder="1" applyAlignment="1">
      <alignment horizontal="center" vertical="center" textRotation="90" wrapText="1"/>
    </xf>
    <xf numFmtId="164" fontId="6" fillId="0" borderId="62" xfId="0" applyNumberFormat="1" applyFont="1" applyFill="1" applyBorder="1" applyAlignment="1">
      <alignment horizontal="center" vertical="center" textRotation="90" wrapText="1"/>
    </xf>
    <xf numFmtId="49" fontId="2" fillId="0" borderId="31" xfId="0" applyNumberFormat="1" applyFont="1" applyFill="1" applyBorder="1" applyAlignment="1">
      <alignment horizontal="center" vertical="top"/>
    </xf>
    <xf numFmtId="49" fontId="2" fillId="2" borderId="51" xfId="0" applyNumberFormat="1" applyFont="1" applyFill="1" applyBorder="1" applyAlignment="1">
      <alignment horizontal="right" vertical="top"/>
    </xf>
    <xf numFmtId="49" fontId="2" fillId="2" borderId="25" xfId="0" applyNumberFormat="1" applyFont="1" applyFill="1" applyBorder="1" applyAlignment="1">
      <alignment horizontal="right" vertical="top"/>
    </xf>
    <xf numFmtId="49" fontId="2" fillId="4" borderId="39" xfId="0" applyNumberFormat="1" applyFont="1" applyFill="1" applyBorder="1" applyAlignment="1">
      <alignment horizontal="right" vertical="top"/>
    </xf>
    <xf numFmtId="49" fontId="2" fillId="4" borderId="51" xfId="0" applyNumberFormat="1" applyFont="1" applyFill="1" applyBorder="1" applyAlignment="1">
      <alignment horizontal="right" vertical="top"/>
    </xf>
    <xf numFmtId="49" fontId="15" fillId="5" borderId="26" xfId="0" applyNumberFormat="1" applyFont="1" applyFill="1" applyBorder="1" applyAlignment="1">
      <alignment horizontal="center" vertical="top"/>
    </xf>
    <xf numFmtId="49" fontId="15" fillId="5" borderId="62" xfId="0" applyNumberFormat="1" applyFont="1" applyFill="1" applyBorder="1" applyAlignment="1">
      <alignment horizontal="center" vertical="top"/>
    </xf>
    <xf numFmtId="0" fontId="6" fillId="0" borderId="26" xfId="0" applyFont="1" applyFill="1" applyBorder="1" applyAlignment="1">
      <alignment horizontal="center" vertical="top" textRotation="180" wrapText="1"/>
    </xf>
    <xf numFmtId="0" fontId="6" fillId="0" borderId="0" xfId="0" applyFont="1" applyFill="1" applyBorder="1" applyAlignment="1">
      <alignment horizontal="center" vertical="top" textRotation="180" wrapText="1"/>
    </xf>
    <xf numFmtId="0" fontId="6" fillId="0" borderId="62" xfId="0" applyFont="1" applyFill="1" applyBorder="1" applyAlignment="1">
      <alignment horizontal="center" vertical="top" textRotation="180" wrapText="1"/>
    </xf>
    <xf numFmtId="0" fontId="1" fillId="0" borderId="1" xfId="0" applyFont="1" applyFill="1" applyBorder="1" applyAlignment="1">
      <alignment horizontal="left" vertical="top" wrapText="1"/>
    </xf>
    <xf numFmtId="0" fontId="1" fillId="0" borderId="55" xfId="0" applyFont="1" applyFill="1" applyBorder="1" applyAlignment="1">
      <alignment horizontal="left" vertical="top" wrapText="1"/>
    </xf>
    <xf numFmtId="49" fontId="6" fillId="0" borderId="2" xfId="0" applyNumberFormat="1" applyFont="1" applyFill="1" applyBorder="1" applyAlignment="1">
      <alignment horizontal="left" vertical="top" wrapText="1"/>
    </xf>
    <xf numFmtId="49" fontId="6" fillId="0" borderId="55" xfId="0" applyNumberFormat="1" applyFont="1" applyFill="1" applyBorder="1" applyAlignment="1">
      <alignment horizontal="left" vertical="top" wrapText="1"/>
    </xf>
    <xf numFmtId="0" fontId="1" fillId="0" borderId="22" xfId="0" applyFont="1" applyBorder="1" applyAlignment="1">
      <alignment horizontal="left" vertical="top" wrapText="1"/>
    </xf>
    <xf numFmtId="0" fontId="1" fillId="0" borderId="35" xfId="0" applyFont="1" applyBorder="1" applyAlignment="1">
      <alignment horizontal="left" vertical="top" wrapText="1"/>
    </xf>
    <xf numFmtId="0" fontId="1" fillId="0" borderId="23" xfId="0" applyFont="1" applyBorder="1" applyAlignment="1">
      <alignment horizontal="left" vertical="top" wrapText="1"/>
    </xf>
    <xf numFmtId="49" fontId="2" fillId="0" borderId="31" xfId="0" applyNumberFormat="1" applyFont="1" applyBorder="1" applyAlignment="1">
      <alignment horizontal="center" vertical="top"/>
    </xf>
    <xf numFmtId="49" fontId="2" fillId="0" borderId="32" xfId="0" applyNumberFormat="1" applyFont="1" applyBorder="1" applyAlignment="1">
      <alignment horizontal="center" vertical="top"/>
    </xf>
    <xf numFmtId="0" fontId="6" fillId="0" borderId="2" xfId="0" applyFont="1" applyBorder="1" applyAlignment="1">
      <alignment horizontal="left" vertical="top"/>
    </xf>
    <xf numFmtId="0" fontId="6" fillId="0" borderId="55" xfId="0" applyFont="1" applyBorder="1" applyAlignment="1">
      <alignment horizontal="left" vertical="top"/>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32" xfId="0" applyFont="1" applyBorder="1" applyAlignment="1">
      <alignment vertical="top" wrapText="1"/>
    </xf>
    <xf numFmtId="49" fontId="2" fillId="2" borderId="26" xfId="0" applyNumberFormat="1" applyFont="1" applyFill="1" applyBorder="1" applyAlignment="1">
      <alignment horizontal="right" vertical="top"/>
    </xf>
    <xf numFmtId="49" fontId="2" fillId="2" borderId="0" xfId="0" applyNumberFormat="1" applyFont="1" applyFill="1" applyBorder="1" applyAlignment="1">
      <alignment horizontal="right" vertical="top"/>
    </xf>
    <xf numFmtId="0" fontId="2" fillId="6" borderId="1"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55" xfId="0" applyFont="1" applyFill="1" applyBorder="1" applyAlignment="1">
      <alignment horizontal="left" vertical="top" wrapText="1"/>
    </xf>
    <xf numFmtId="49" fontId="1" fillId="0" borderId="40" xfId="0" applyNumberFormat="1" applyFont="1" applyFill="1" applyBorder="1" applyAlignment="1">
      <alignment horizontal="center" vertical="top" wrapText="1"/>
    </xf>
    <xf numFmtId="49" fontId="1" fillId="0" borderId="21" xfId="0" applyNumberFormat="1"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0" fontId="1" fillId="0" borderId="42" xfId="0" applyFont="1" applyBorder="1" applyAlignment="1">
      <alignment horizontal="center" vertical="center" textRotation="90" wrapText="1"/>
    </xf>
    <xf numFmtId="0" fontId="1" fillId="0" borderId="21" xfId="0" applyFont="1" applyBorder="1" applyAlignment="1">
      <alignment horizontal="center" vertical="center" textRotation="90" wrapText="1"/>
    </xf>
    <xf numFmtId="49" fontId="6" fillId="8" borderId="1" xfId="0" applyNumberFormat="1" applyFont="1" applyFill="1" applyBorder="1" applyAlignment="1">
      <alignment horizontal="left" vertical="top" wrapText="1"/>
    </xf>
    <xf numFmtId="165" fontId="9" fillId="5" borderId="0" xfId="0" applyNumberFormat="1" applyFont="1" applyFill="1" applyBorder="1" applyAlignment="1">
      <alignment horizontal="center" vertical="top" wrapText="1"/>
    </xf>
    <xf numFmtId="49" fontId="2" fillId="3" borderId="39" xfId="0" applyNumberFormat="1" applyFont="1" applyFill="1" applyBorder="1" applyAlignment="1">
      <alignment horizontal="right" vertical="top"/>
    </xf>
    <xf numFmtId="49" fontId="2" fillId="3" borderId="51" xfId="0" applyNumberFormat="1" applyFont="1" applyFill="1" applyBorder="1" applyAlignment="1">
      <alignment horizontal="right" vertical="top"/>
    </xf>
    <xf numFmtId="49" fontId="15" fillId="5" borderId="0" xfId="0" applyNumberFormat="1" applyFont="1" applyFill="1" applyBorder="1" applyAlignment="1">
      <alignment horizontal="center" vertical="top"/>
    </xf>
    <xf numFmtId="1" fontId="1" fillId="0" borderId="42" xfId="0" applyNumberFormat="1" applyFont="1" applyFill="1" applyBorder="1" applyAlignment="1">
      <alignment horizontal="center" vertical="top"/>
    </xf>
    <xf numFmtId="1" fontId="1" fillId="0" borderId="41" xfId="0" applyNumberFormat="1" applyFont="1" applyFill="1" applyBorder="1" applyAlignment="1">
      <alignment horizontal="center" vertical="top"/>
    </xf>
    <xf numFmtId="164" fontId="1" fillId="0" borderId="4" xfId="0" applyNumberFormat="1" applyFont="1" applyFill="1" applyBorder="1" applyAlignment="1">
      <alignment horizontal="left" vertical="top" wrapText="1"/>
    </xf>
    <xf numFmtId="164" fontId="1" fillId="0" borderId="12" xfId="0" applyNumberFormat="1" applyFont="1" applyFill="1" applyBorder="1" applyAlignment="1">
      <alignment horizontal="left" vertical="top" wrapText="1"/>
    </xf>
    <xf numFmtId="164" fontId="1" fillId="0" borderId="18" xfId="0" applyNumberFormat="1" applyFont="1" applyBorder="1" applyAlignment="1">
      <alignment horizontal="left" vertical="top" wrapText="1"/>
    </xf>
    <xf numFmtId="164" fontId="1" fillId="0" borderId="20" xfId="0" applyNumberFormat="1" applyFont="1" applyBorder="1" applyAlignment="1">
      <alignment horizontal="left" vertical="top" wrapText="1"/>
    </xf>
    <xf numFmtId="49" fontId="15" fillId="2" borderId="34" xfId="0" applyNumberFormat="1" applyFont="1" applyFill="1" applyBorder="1" applyAlignment="1">
      <alignment horizontal="center" vertical="top"/>
    </xf>
    <xf numFmtId="49" fontId="15" fillId="2" borderId="35" xfId="0" applyNumberFormat="1" applyFont="1" applyFill="1" applyBorder="1" applyAlignment="1">
      <alignment horizontal="center" vertical="top"/>
    </xf>
    <xf numFmtId="49" fontId="15" fillId="2" borderId="42" xfId="0" applyNumberFormat="1" applyFont="1" applyFill="1" applyBorder="1" applyAlignment="1">
      <alignment horizontal="center" vertical="top"/>
    </xf>
    <xf numFmtId="49" fontId="15" fillId="2" borderId="36" xfId="0" applyNumberFormat="1" applyFont="1" applyFill="1" applyBorder="1" applyAlignment="1">
      <alignment horizontal="center" vertical="top"/>
    </xf>
    <xf numFmtId="49" fontId="15" fillId="5" borderId="64" xfId="0" applyNumberFormat="1" applyFont="1" applyFill="1" applyBorder="1" applyAlignment="1">
      <alignment horizontal="center" vertical="top"/>
    </xf>
    <xf numFmtId="49" fontId="15" fillId="5" borderId="58" xfId="0" applyNumberFormat="1" applyFont="1" applyFill="1" applyBorder="1" applyAlignment="1">
      <alignment horizontal="center" vertical="top"/>
    </xf>
    <xf numFmtId="49" fontId="15" fillId="5" borderId="65" xfId="0" applyNumberFormat="1" applyFont="1" applyFill="1" applyBorder="1" applyAlignment="1">
      <alignment horizontal="center" vertical="top"/>
    </xf>
    <xf numFmtId="49" fontId="15" fillId="5" borderId="59" xfId="0" applyNumberFormat="1" applyFont="1" applyFill="1" applyBorder="1" applyAlignment="1">
      <alignment horizontal="center" vertical="top"/>
    </xf>
    <xf numFmtId="49" fontId="15" fillId="2" borderId="56" xfId="0" applyNumberFormat="1" applyFont="1" applyFill="1" applyBorder="1" applyAlignment="1">
      <alignment horizontal="center" vertical="top"/>
    </xf>
    <xf numFmtId="49" fontId="15" fillId="5" borderId="57" xfId="0" applyNumberFormat="1" applyFont="1" applyFill="1" applyBorder="1" applyAlignment="1">
      <alignment horizontal="center" vertical="top"/>
    </xf>
    <xf numFmtId="49" fontId="15" fillId="4" borderId="9" xfId="0" applyNumberFormat="1" applyFont="1" applyFill="1" applyBorder="1" applyAlignment="1">
      <alignment horizontal="center" vertical="top"/>
    </xf>
    <xf numFmtId="49" fontId="15" fillId="4" borderId="19" xfId="0" applyNumberFormat="1" applyFont="1" applyFill="1" applyBorder="1" applyAlignment="1">
      <alignment horizontal="center" vertical="top"/>
    </xf>
    <xf numFmtId="49" fontId="15" fillId="4" borderId="17" xfId="0" applyNumberFormat="1" applyFont="1" applyFill="1" applyBorder="1" applyAlignment="1">
      <alignment horizontal="center" vertical="top"/>
    </xf>
    <xf numFmtId="49" fontId="15" fillId="4" borderId="52" xfId="0" applyNumberFormat="1" applyFont="1" applyFill="1" applyBorder="1" applyAlignment="1">
      <alignment horizontal="center" vertical="top"/>
    </xf>
    <xf numFmtId="49" fontId="15" fillId="4" borderId="10" xfId="0" applyNumberFormat="1" applyFont="1" applyFill="1" applyBorder="1" applyAlignment="1">
      <alignment horizontal="center" vertical="top"/>
    </xf>
    <xf numFmtId="49" fontId="15" fillId="2" borderId="53" xfId="0" applyNumberFormat="1" applyFont="1" applyFill="1" applyBorder="1" applyAlignment="1">
      <alignment horizontal="center" vertical="top"/>
    </xf>
    <xf numFmtId="49" fontId="15" fillId="2" borderId="54" xfId="0" applyNumberFormat="1" applyFont="1" applyFill="1" applyBorder="1" applyAlignment="1">
      <alignment horizontal="center" vertical="top"/>
    </xf>
    <xf numFmtId="49" fontId="15" fillId="2" borderId="37" xfId="0" applyNumberFormat="1" applyFont="1" applyFill="1" applyBorder="1" applyAlignment="1">
      <alignment horizontal="center" vertical="top"/>
    </xf>
    <xf numFmtId="0" fontId="6" fillId="0" borderId="26" xfId="0" applyFont="1" applyFill="1" applyBorder="1" applyAlignment="1">
      <alignment horizontal="center" vertical="center" wrapText="1"/>
    </xf>
    <xf numFmtId="0" fontId="6" fillId="0" borderId="62" xfId="0" applyFont="1" applyFill="1" applyBorder="1" applyAlignment="1">
      <alignment horizontal="center" vertical="center" wrapText="1"/>
    </xf>
    <xf numFmtId="49" fontId="6" fillId="0" borderId="26" xfId="0" applyNumberFormat="1" applyFont="1" applyFill="1" applyBorder="1" applyAlignment="1">
      <alignment horizontal="center" vertical="center" textRotation="90"/>
    </xf>
    <xf numFmtId="49" fontId="6" fillId="0" borderId="0" xfId="0" applyNumberFormat="1" applyFont="1" applyFill="1" applyBorder="1" applyAlignment="1">
      <alignment horizontal="center" vertical="center" textRotation="90"/>
    </xf>
    <xf numFmtId="49" fontId="6" fillId="0" borderId="62" xfId="0" applyNumberFormat="1" applyFont="1" applyFill="1" applyBorder="1" applyAlignment="1">
      <alignment horizontal="center" vertical="center" textRotation="90"/>
    </xf>
    <xf numFmtId="49" fontId="15" fillId="5" borderId="0" xfId="0" applyNumberFormat="1" applyFont="1" applyFill="1" applyBorder="1" applyAlignment="1">
      <alignment vertical="top" wrapText="1"/>
    </xf>
    <xf numFmtId="0" fontId="14" fillId="5" borderId="62" xfId="0" applyFont="1" applyFill="1" applyBorder="1" applyAlignment="1">
      <alignment vertical="top" wrapText="1"/>
    </xf>
    <xf numFmtId="49" fontId="2" fillId="0" borderId="30" xfId="0" applyNumberFormat="1" applyFont="1" applyBorder="1" applyAlignment="1">
      <alignment horizontal="center" vertical="top"/>
    </xf>
    <xf numFmtId="49" fontId="2" fillId="0" borderId="1" xfId="0" applyNumberFormat="1" applyFont="1" applyFill="1" applyBorder="1" applyAlignment="1">
      <alignment horizontal="left" vertical="top" wrapText="1"/>
    </xf>
    <xf numFmtId="49" fontId="2" fillId="0" borderId="6" xfId="0" applyNumberFormat="1" applyFont="1" applyFill="1" applyBorder="1" applyAlignment="1">
      <alignment horizontal="left" vertical="top" wrapText="1"/>
    </xf>
    <xf numFmtId="49" fontId="2" fillId="0" borderId="55" xfId="0" applyNumberFormat="1" applyFont="1" applyFill="1" applyBorder="1" applyAlignment="1">
      <alignment horizontal="left" vertical="top" wrapText="1"/>
    </xf>
    <xf numFmtId="49" fontId="6" fillId="0" borderId="26"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49" fontId="6" fillId="0" borderId="62" xfId="0" applyNumberFormat="1" applyFont="1" applyFill="1" applyBorder="1" applyAlignment="1">
      <alignment horizontal="center" vertical="center"/>
    </xf>
    <xf numFmtId="164" fontId="3" fillId="4" borderId="33" xfId="0" applyNumberFormat="1" applyFont="1" applyFill="1" applyBorder="1" applyAlignment="1">
      <alignment horizontal="center" vertical="top"/>
    </xf>
    <xf numFmtId="164" fontId="3" fillId="4" borderId="51" xfId="0" applyNumberFormat="1" applyFont="1" applyFill="1" applyBorder="1" applyAlignment="1">
      <alignment horizontal="center" vertical="top"/>
    </xf>
    <xf numFmtId="164" fontId="3" fillId="4" borderId="25" xfId="0" applyNumberFormat="1" applyFont="1" applyFill="1" applyBorder="1" applyAlignment="1">
      <alignment horizontal="center" vertical="top"/>
    </xf>
    <xf numFmtId="164" fontId="3" fillId="3" borderId="33" xfId="0" applyNumberFormat="1" applyFont="1" applyFill="1" applyBorder="1" applyAlignment="1">
      <alignment horizontal="center" vertical="top"/>
    </xf>
    <xf numFmtId="164" fontId="3" fillId="3" borderId="51" xfId="0" applyNumberFormat="1" applyFont="1" applyFill="1" applyBorder="1" applyAlignment="1">
      <alignment horizontal="center" vertical="top"/>
    </xf>
    <xf numFmtId="164" fontId="3" fillId="3" borderId="25" xfId="0" applyNumberFormat="1" applyFont="1" applyFill="1" applyBorder="1" applyAlignment="1">
      <alignment horizontal="center" vertical="top"/>
    </xf>
    <xf numFmtId="0" fontId="2" fillId="0" borderId="14" xfId="0" applyFont="1" applyBorder="1" applyAlignment="1">
      <alignment horizontal="center" vertical="center"/>
    </xf>
    <xf numFmtId="0" fontId="2" fillId="0" borderId="34" xfId="0" applyFont="1" applyBorder="1" applyAlignment="1">
      <alignment horizontal="center" vertical="center"/>
    </xf>
    <xf numFmtId="0" fontId="2" fillId="0" borderId="28" xfId="0" applyFont="1" applyBorder="1" applyAlignment="1">
      <alignment horizontal="center" vertical="center"/>
    </xf>
    <xf numFmtId="49" fontId="2" fillId="0" borderId="31" xfId="0" applyNumberFormat="1" applyFont="1" applyBorder="1" applyAlignment="1">
      <alignment horizontal="center" vertical="top" wrapText="1"/>
    </xf>
    <xf numFmtId="49" fontId="2" fillId="0" borderId="32" xfId="0" applyNumberFormat="1" applyFont="1" applyBorder="1" applyAlignment="1">
      <alignment horizontal="center" vertical="top" wrapText="1"/>
    </xf>
    <xf numFmtId="0" fontId="1" fillId="0" borderId="6" xfId="0" applyFont="1" applyFill="1" applyBorder="1" applyAlignment="1">
      <alignment horizontal="left" vertical="top" wrapText="1"/>
    </xf>
    <xf numFmtId="0" fontId="7" fillId="0" borderId="13" xfId="0" applyFont="1" applyBorder="1" applyAlignment="1">
      <alignment horizontal="left" vertical="top" wrapText="1"/>
    </xf>
    <xf numFmtId="0" fontId="6" fillId="0" borderId="50" xfId="0" applyFont="1" applyBorder="1" applyAlignment="1">
      <alignment horizontal="center"/>
    </xf>
    <xf numFmtId="0" fontId="6" fillId="0" borderId="32" xfId="0" applyFont="1" applyBorder="1" applyAlignment="1">
      <alignment horizontal="center"/>
    </xf>
    <xf numFmtId="0" fontId="7" fillId="0" borderId="46" xfId="0" applyFont="1" applyBorder="1" applyAlignment="1">
      <alignment horizontal="center"/>
    </xf>
    <xf numFmtId="0" fontId="7" fillId="0" borderId="47" xfId="0" applyFont="1" applyBorder="1" applyAlignment="1">
      <alignment horizontal="center"/>
    </xf>
    <xf numFmtId="0" fontId="6" fillId="0" borderId="49" xfId="0" applyFont="1" applyBorder="1" applyAlignment="1">
      <alignment horizontal="center"/>
    </xf>
    <xf numFmtId="0" fontId="6" fillId="0" borderId="48" xfId="0" applyFont="1" applyBorder="1" applyAlignment="1">
      <alignment horizontal="center"/>
    </xf>
    <xf numFmtId="0" fontId="7" fillId="2" borderId="33" xfId="0" applyFont="1" applyFill="1" applyBorder="1" applyAlignment="1">
      <alignment horizontal="center" vertical="top" wrapText="1"/>
    </xf>
    <xf numFmtId="0" fontId="7" fillId="2" borderId="51" xfId="0" applyFont="1" applyFill="1" applyBorder="1" applyAlignment="1">
      <alignment horizontal="center" vertical="top" wrapText="1"/>
    </xf>
    <xf numFmtId="0" fontId="7" fillId="2" borderId="25" xfId="0" applyFont="1" applyFill="1" applyBorder="1" applyAlignment="1">
      <alignment horizontal="center" vertical="top" wrapText="1"/>
    </xf>
    <xf numFmtId="0" fontId="6" fillId="0" borderId="40" xfId="0" applyFont="1" applyBorder="1" applyAlignment="1">
      <alignment vertical="top" wrapText="1"/>
    </xf>
    <xf numFmtId="0" fontId="6" fillId="0" borderId="21" xfId="0" applyFont="1" applyBorder="1" applyAlignment="1">
      <alignment vertical="top" wrapText="1"/>
    </xf>
    <xf numFmtId="0" fontId="6" fillId="0" borderId="41" xfId="0" applyFont="1" applyBorder="1" applyAlignment="1">
      <alignment vertical="top" wrapText="1"/>
    </xf>
    <xf numFmtId="0" fontId="6" fillId="7" borderId="40" xfId="0" applyFont="1" applyFill="1" applyBorder="1" applyAlignment="1">
      <alignment horizontal="left" vertical="top" wrapText="1"/>
    </xf>
    <xf numFmtId="0" fontId="6" fillId="7" borderId="21" xfId="0" applyFont="1" applyFill="1" applyBorder="1" applyAlignment="1">
      <alignment horizontal="left" vertical="top" wrapText="1"/>
    </xf>
    <xf numFmtId="0" fontId="6" fillId="7" borderId="41" xfId="0" applyFont="1" applyFill="1" applyBorder="1" applyAlignment="1">
      <alignment horizontal="left" vertical="top" wrapText="1"/>
    </xf>
    <xf numFmtId="0" fontId="6" fillId="0" borderId="30" xfId="0" applyFont="1" applyBorder="1" applyAlignment="1">
      <alignment horizontal="center"/>
    </xf>
    <xf numFmtId="0" fontId="6" fillId="0" borderId="31" xfId="0" applyFont="1" applyBorder="1" applyAlignment="1">
      <alignment horizontal="center"/>
    </xf>
    <xf numFmtId="49" fontId="12" fillId="0" borderId="0" xfId="0" applyNumberFormat="1" applyFont="1" applyFill="1" applyBorder="1" applyAlignment="1">
      <alignment horizontal="left" vertical="top" wrapText="1"/>
    </xf>
    <xf numFmtId="165" fontId="10" fillId="5" borderId="0" xfId="0" applyNumberFormat="1" applyFont="1" applyFill="1" applyBorder="1" applyAlignment="1">
      <alignment horizontal="center" vertical="top" wrapText="1"/>
    </xf>
    <xf numFmtId="165" fontId="8" fillId="5" borderId="0" xfId="0" applyNumberFormat="1" applyFont="1" applyFill="1" applyBorder="1" applyAlignment="1">
      <alignment horizontal="center" vertical="center" wrapText="1"/>
    </xf>
    <xf numFmtId="0" fontId="1" fillId="0" borderId="22" xfId="0" applyFont="1" applyBorder="1" applyAlignment="1">
      <alignment horizontal="left" vertical="top"/>
    </xf>
    <xf numFmtId="0" fontId="1" fillId="0" borderId="35" xfId="0" applyFont="1" applyBorder="1" applyAlignment="1">
      <alignment horizontal="left" vertical="top"/>
    </xf>
    <xf numFmtId="0" fontId="1" fillId="0" borderId="23" xfId="0" applyFont="1" applyBorder="1" applyAlignment="1">
      <alignment horizontal="left" vertical="top"/>
    </xf>
    <xf numFmtId="165" fontId="8" fillId="5" borderId="0" xfId="0" applyNumberFormat="1" applyFont="1" applyFill="1" applyBorder="1" applyAlignment="1">
      <alignment horizontal="center" vertical="top"/>
    </xf>
    <xf numFmtId="0" fontId="8" fillId="5" borderId="0" xfId="0" applyFont="1" applyFill="1" applyBorder="1" applyAlignment="1">
      <alignment horizontal="center" vertical="top"/>
    </xf>
    <xf numFmtId="0" fontId="2" fillId="9" borderId="52" xfId="0" applyFont="1" applyFill="1" applyBorder="1" applyAlignment="1">
      <alignment horizontal="right" vertical="top"/>
    </xf>
    <xf numFmtId="0" fontId="2" fillId="9" borderId="59" xfId="0" applyFont="1" applyFill="1" applyBorder="1" applyAlignment="1">
      <alignment horizontal="right" vertical="top"/>
    </xf>
    <xf numFmtId="0" fontId="2" fillId="9" borderId="60" xfId="0" applyFont="1" applyFill="1" applyBorder="1" applyAlignment="1">
      <alignment horizontal="right" vertical="top"/>
    </xf>
    <xf numFmtId="0" fontId="1" fillId="0" borderId="19" xfId="0" applyFont="1" applyBorder="1" applyAlignment="1">
      <alignment horizontal="left" vertical="top"/>
    </xf>
    <xf numFmtId="0" fontId="1" fillId="0" borderId="58" xfId="0" applyFont="1" applyBorder="1" applyAlignment="1">
      <alignment horizontal="left" vertical="top"/>
    </xf>
    <xf numFmtId="0" fontId="1" fillId="0" borderId="61" xfId="0" applyFont="1" applyBorder="1" applyAlignment="1">
      <alignment horizontal="left" vertical="top"/>
    </xf>
    <xf numFmtId="0" fontId="6" fillId="0" borderId="26" xfId="0" applyNumberFormat="1" applyFont="1" applyFill="1" applyBorder="1" applyAlignment="1">
      <alignment horizontal="left" vertical="top" wrapText="1"/>
    </xf>
    <xf numFmtId="0" fontId="6" fillId="0" borderId="0" xfId="0" applyNumberFormat="1" applyFont="1" applyFill="1" applyBorder="1" applyAlignment="1">
      <alignment horizontal="left" vertical="top" wrapText="1"/>
    </xf>
  </cellXfs>
  <cellStyles count="2">
    <cellStyle name="Įprastas" xfId="0" builtinId="0"/>
    <cellStyle name="Įprastas 2"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lt-L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latin typeface="Times New Roman" pitchFamily="18" charset="0"/>
                <a:cs typeface="Times New Roman" pitchFamily="18" charset="0"/>
              </a:defRPr>
            </a:pPr>
            <a:r>
              <a:rPr lang="lt-LT" sz="1200">
                <a:latin typeface="Times New Roman" pitchFamily="18" charset="0"/>
                <a:cs typeface="Times New Roman" pitchFamily="18" charset="0"/>
              </a:rPr>
              <a:t>2012 m. SVP programos Nr. 11 įvykdymas</a:t>
            </a:r>
          </a:p>
        </c:rich>
      </c:tx>
      <c:layout/>
      <c:overlay val="1"/>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9.0277777777777721E-2"/>
          <c:y val="0.21064814814814825"/>
          <c:w val="0.81388888888888922"/>
          <c:h val="0.77314814814814858"/>
        </c:manualLayout>
      </c:layout>
      <c:pie3DChart>
        <c:varyColors val="1"/>
        <c:ser>
          <c:idx val="0"/>
          <c:order val="0"/>
          <c:spPr>
            <a:ln>
              <a:solidFill>
                <a:sysClr val="windowText" lastClr="000000"/>
              </a:solidFill>
            </a:ln>
          </c:spPr>
          <c:explosion val="25"/>
          <c:dPt>
            <c:idx val="0"/>
            <c:bubble3D val="0"/>
            <c:explosion val="27"/>
            <c:spPr>
              <a:solidFill>
                <a:schemeClr val="bg1"/>
              </a:solidFill>
              <a:ln>
                <a:solidFill>
                  <a:sysClr val="windowText" lastClr="000000"/>
                </a:solidFill>
              </a:ln>
            </c:spPr>
          </c:dPt>
          <c:dPt>
            <c:idx val="1"/>
            <c:bubble3D val="0"/>
            <c:spPr>
              <a:solidFill>
                <a:schemeClr val="accent5">
                  <a:lumMod val="20000"/>
                  <a:lumOff val="80000"/>
                </a:schemeClr>
              </a:solidFill>
              <a:ln>
                <a:solidFill>
                  <a:sysClr val="windowText" lastClr="000000"/>
                </a:solidFill>
              </a:ln>
            </c:spPr>
          </c:dPt>
          <c:dPt>
            <c:idx val="2"/>
            <c:bubble3D val="0"/>
            <c:spPr>
              <a:solidFill>
                <a:srgbClr val="FFCCFF"/>
              </a:solidFill>
              <a:ln>
                <a:solidFill>
                  <a:sysClr val="windowText" lastClr="000000"/>
                </a:solidFill>
              </a:ln>
            </c:spPr>
          </c:dPt>
          <c:dLbls>
            <c:dLbl>
              <c:idx val="0"/>
              <c:layout>
                <c:manualLayout>
                  <c:x val="0.12486297025371836"/>
                  <c:y val="-1.6203703703703712E-3"/>
                </c:manualLayout>
              </c:layout>
              <c:tx>
                <c:rich>
                  <a:bodyPr/>
                  <a:lstStyle/>
                  <a:p>
                    <a:r>
                      <a:rPr lang="lt-LT" sz="1200">
                        <a:latin typeface="Times New Roman" pitchFamily="18" charset="0"/>
                        <a:cs typeface="Times New Roman" pitchFamily="18" charset="0"/>
                      </a:rPr>
                      <a:t>Faktiškai įvykdyta; </a:t>
                    </a:r>
                    <a:r>
                      <a:rPr lang="en-US" sz="1200">
                        <a:latin typeface="Times New Roman" pitchFamily="18" charset="0"/>
                        <a:cs typeface="Times New Roman" pitchFamily="18" charset="0"/>
                      </a:rPr>
                      <a:t>83%</a:t>
                    </a:r>
                    <a:endParaRPr lang="en-US"/>
                  </a:p>
                </c:rich>
              </c:tx>
              <c:showLegendKey val="0"/>
              <c:showVal val="1"/>
              <c:showCatName val="0"/>
              <c:showSerName val="0"/>
              <c:showPercent val="1"/>
              <c:showBubbleSize val="0"/>
            </c:dLbl>
            <c:dLbl>
              <c:idx val="1"/>
              <c:layout>
                <c:manualLayout>
                  <c:x val="-5.0821522309711313E-2"/>
                  <c:y val="-4.7294036162146433E-2"/>
                </c:manualLayout>
              </c:layout>
              <c:tx>
                <c:rich>
                  <a:bodyPr/>
                  <a:lstStyle/>
                  <a:p>
                    <a:r>
                      <a:rPr lang="lt-LT" sz="1200">
                        <a:latin typeface="Times New Roman" pitchFamily="18" charset="0"/>
                        <a:cs typeface="Times New Roman" pitchFamily="18" charset="0"/>
                      </a:rPr>
                      <a:t>Iš dalies įvykdyta</a:t>
                    </a:r>
                    <a:r>
                      <a:rPr lang="en-US" sz="1200">
                        <a:latin typeface="Times New Roman" pitchFamily="18" charset="0"/>
                        <a:cs typeface="Times New Roman" pitchFamily="18" charset="0"/>
                      </a:rPr>
                      <a:t>; 9%</a:t>
                    </a:r>
                    <a:endParaRPr lang="en-US"/>
                  </a:p>
                </c:rich>
              </c:tx>
              <c:showLegendKey val="0"/>
              <c:showVal val="1"/>
              <c:showCatName val="0"/>
              <c:showSerName val="0"/>
              <c:showPercent val="1"/>
              <c:showBubbleSize val="0"/>
            </c:dLbl>
            <c:dLbl>
              <c:idx val="2"/>
              <c:layout>
                <c:manualLayout>
                  <c:x val="0.26487710818325932"/>
                  <c:y val="7.089485197026002E-2"/>
                </c:manualLayout>
              </c:layout>
              <c:tx>
                <c:rich>
                  <a:bodyPr/>
                  <a:lstStyle/>
                  <a:p>
                    <a:r>
                      <a:rPr lang="lt-LT" sz="1200">
                        <a:latin typeface="Times New Roman" pitchFamily="18" charset="0"/>
                        <a:cs typeface="Times New Roman" pitchFamily="18" charset="0"/>
                      </a:rPr>
                      <a:t>Neįvykdyta</a:t>
                    </a:r>
                    <a:r>
                      <a:rPr lang="en-US" sz="1200">
                        <a:latin typeface="Times New Roman" pitchFamily="18" charset="0"/>
                        <a:cs typeface="Times New Roman" pitchFamily="18" charset="0"/>
                      </a:rPr>
                      <a:t>; 8%</a:t>
                    </a:r>
                    <a:endParaRPr lang="en-US"/>
                  </a:p>
                </c:rich>
              </c:tx>
              <c:showLegendKey val="0"/>
              <c:showVal val="1"/>
              <c:showCatName val="0"/>
              <c:showSerName val="0"/>
              <c:showPercent val="1"/>
              <c:showBubbleSize val="0"/>
            </c:dLbl>
            <c:txPr>
              <a:bodyPr/>
              <a:lstStyle/>
              <a:p>
                <a:pPr>
                  <a:defRPr sz="1200">
                    <a:latin typeface="Times New Roman" pitchFamily="18" charset="0"/>
                    <a:cs typeface="Times New Roman" pitchFamily="18" charset="0"/>
                  </a:defRPr>
                </a:pPr>
                <a:endParaRPr lang="lt-LT"/>
              </a:p>
            </c:txPr>
            <c:showLegendKey val="0"/>
            <c:showVal val="1"/>
            <c:showCatName val="0"/>
            <c:showSerName val="0"/>
            <c:showPercent val="1"/>
            <c:showBubbleSize val="0"/>
            <c:showLeaderLines val="1"/>
          </c:dLbls>
          <c:cat>
            <c:numRef>
              <c:f>Ataskaita!$B$9:$B$11</c:f>
              <c:numCache>
                <c:formatCode>General</c:formatCode>
                <c:ptCount val="3"/>
              </c:numCache>
            </c:numRef>
          </c:cat>
          <c:val>
            <c:numRef>
              <c:f>Ataskaita!$C$9:$C$11</c:f>
              <c:numCache>
                <c:formatCode>General</c:formatCode>
                <c:ptCount val="3"/>
                <c:pt idx="0">
                  <c:v>10</c:v>
                </c:pt>
                <c:pt idx="1">
                  <c:v>1</c:v>
                </c:pt>
                <c:pt idx="2">
                  <c:v>1</c:v>
                </c:pt>
              </c:numCache>
            </c:numRef>
          </c:val>
        </c:ser>
        <c:dLbls>
          <c:showLegendKey val="0"/>
          <c:showVal val="0"/>
          <c:showCatName val="0"/>
          <c:showSerName val="0"/>
          <c:showPercent val="0"/>
          <c:showBubbleSize val="0"/>
          <c:showLeaderLines val="1"/>
        </c:dLbls>
      </c:pie3DChart>
    </c:plotArea>
    <c:plotVisOnly val="1"/>
    <c:dispBlanksAs val="zero"/>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190499</xdr:colOff>
      <xdr:row>12</xdr:row>
      <xdr:rowOff>9525</xdr:rowOff>
    </xdr:from>
    <xdr:to>
      <xdr:col>7</xdr:col>
      <xdr:colOff>390525</xdr:colOff>
      <xdr:row>25</xdr:row>
      <xdr:rowOff>147637</xdr:rowOff>
    </xdr:to>
    <xdr:graphicFrame macro="">
      <xdr:nvGraphicFramePr>
        <xdr:cNvPr id="4" name="Diagrama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zoomScaleNormal="100" zoomScaleSheetLayoutView="70" workbookViewId="0">
      <selection sqref="A1:H1"/>
    </sheetView>
  </sheetViews>
  <sheetFormatPr defaultRowHeight="12.75" x14ac:dyDescent="0.2"/>
  <cols>
    <col min="2" max="2" width="9.85546875" customWidth="1"/>
    <col min="8" max="8" width="11" customWidth="1"/>
    <col min="9" max="9" width="15.7109375" customWidth="1"/>
    <col min="258" max="258" width="9.85546875" customWidth="1"/>
    <col min="264" max="264" width="11" customWidth="1"/>
    <col min="265" max="265" width="15.7109375" customWidth="1"/>
    <col min="514" max="514" width="9.85546875" customWidth="1"/>
    <col min="520" max="520" width="11" customWidth="1"/>
    <col min="521" max="521" width="15.7109375" customWidth="1"/>
    <col min="770" max="770" width="9.85546875" customWidth="1"/>
    <col min="776" max="776" width="11" customWidth="1"/>
    <col min="777" max="777" width="15.7109375" customWidth="1"/>
    <col min="1026" max="1026" width="9.85546875" customWidth="1"/>
    <col min="1032" max="1032" width="11" customWidth="1"/>
    <col min="1033" max="1033" width="15.7109375" customWidth="1"/>
    <col min="1282" max="1282" width="9.85546875" customWidth="1"/>
    <col min="1288" max="1288" width="11" customWidth="1"/>
    <col min="1289" max="1289" width="15.7109375" customWidth="1"/>
    <col min="1538" max="1538" width="9.85546875" customWidth="1"/>
    <col min="1544" max="1544" width="11" customWidth="1"/>
    <col min="1545" max="1545" width="15.7109375" customWidth="1"/>
    <col min="1794" max="1794" width="9.85546875" customWidth="1"/>
    <col min="1800" max="1800" width="11" customWidth="1"/>
    <col min="1801" max="1801" width="15.7109375" customWidth="1"/>
    <col min="2050" max="2050" width="9.85546875" customWidth="1"/>
    <col min="2056" max="2056" width="11" customWidth="1"/>
    <col min="2057" max="2057" width="15.7109375" customWidth="1"/>
    <col min="2306" max="2306" width="9.85546875" customWidth="1"/>
    <col min="2312" max="2312" width="11" customWidth="1"/>
    <col min="2313" max="2313" width="15.7109375" customWidth="1"/>
    <col min="2562" max="2562" width="9.85546875" customWidth="1"/>
    <col min="2568" max="2568" width="11" customWidth="1"/>
    <col min="2569" max="2569" width="15.7109375" customWidth="1"/>
    <col min="2818" max="2818" width="9.85546875" customWidth="1"/>
    <col min="2824" max="2824" width="11" customWidth="1"/>
    <col min="2825" max="2825" width="15.7109375" customWidth="1"/>
    <col min="3074" max="3074" width="9.85546875" customWidth="1"/>
    <col min="3080" max="3080" width="11" customWidth="1"/>
    <col min="3081" max="3081" width="15.7109375" customWidth="1"/>
    <col min="3330" max="3330" width="9.85546875" customWidth="1"/>
    <col min="3336" max="3336" width="11" customWidth="1"/>
    <col min="3337" max="3337" width="15.7109375" customWidth="1"/>
    <col min="3586" max="3586" width="9.85546875" customWidth="1"/>
    <col min="3592" max="3592" width="11" customWidth="1"/>
    <col min="3593" max="3593" width="15.7109375" customWidth="1"/>
    <col min="3842" max="3842" width="9.85546875" customWidth="1"/>
    <col min="3848" max="3848" width="11" customWidth="1"/>
    <col min="3849" max="3849" width="15.7109375" customWidth="1"/>
    <col min="4098" max="4098" width="9.85546875" customWidth="1"/>
    <col min="4104" max="4104" width="11" customWidth="1"/>
    <col min="4105" max="4105" width="15.7109375" customWidth="1"/>
    <col min="4354" max="4354" width="9.85546875" customWidth="1"/>
    <col min="4360" max="4360" width="11" customWidth="1"/>
    <col min="4361" max="4361" width="15.7109375" customWidth="1"/>
    <col min="4610" max="4610" width="9.85546875" customWidth="1"/>
    <col min="4616" max="4616" width="11" customWidth="1"/>
    <col min="4617" max="4617" width="15.7109375" customWidth="1"/>
    <col min="4866" max="4866" width="9.85546875" customWidth="1"/>
    <col min="4872" max="4872" width="11" customWidth="1"/>
    <col min="4873" max="4873" width="15.7109375" customWidth="1"/>
    <col min="5122" max="5122" width="9.85546875" customWidth="1"/>
    <col min="5128" max="5128" width="11" customWidth="1"/>
    <col min="5129" max="5129" width="15.7109375" customWidth="1"/>
    <col min="5378" max="5378" width="9.85546875" customWidth="1"/>
    <col min="5384" max="5384" width="11" customWidth="1"/>
    <col min="5385" max="5385" width="15.7109375" customWidth="1"/>
    <col min="5634" max="5634" width="9.85546875" customWidth="1"/>
    <col min="5640" max="5640" width="11" customWidth="1"/>
    <col min="5641" max="5641" width="15.7109375" customWidth="1"/>
    <col min="5890" max="5890" width="9.85546875" customWidth="1"/>
    <col min="5896" max="5896" width="11" customWidth="1"/>
    <col min="5897" max="5897" width="15.7109375" customWidth="1"/>
    <col min="6146" max="6146" width="9.85546875" customWidth="1"/>
    <col min="6152" max="6152" width="11" customWidth="1"/>
    <col min="6153" max="6153" width="15.7109375" customWidth="1"/>
    <col min="6402" max="6402" width="9.85546875" customWidth="1"/>
    <col min="6408" max="6408" width="11" customWidth="1"/>
    <col min="6409" max="6409" width="15.7109375" customWidth="1"/>
    <col min="6658" max="6658" width="9.85546875" customWidth="1"/>
    <col min="6664" max="6664" width="11" customWidth="1"/>
    <col min="6665" max="6665" width="15.7109375" customWidth="1"/>
    <col min="6914" max="6914" width="9.85546875" customWidth="1"/>
    <col min="6920" max="6920" width="11" customWidth="1"/>
    <col min="6921" max="6921" width="15.7109375" customWidth="1"/>
    <col min="7170" max="7170" width="9.85546875" customWidth="1"/>
    <col min="7176" max="7176" width="11" customWidth="1"/>
    <col min="7177" max="7177" width="15.7109375" customWidth="1"/>
    <col min="7426" max="7426" width="9.85546875" customWidth="1"/>
    <col min="7432" max="7432" width="11" customWidth="1"/>
    <col min="7433" max="7433" width="15.7109375" customWidth="1"/>
    <col min="7682" max="7682" width="9.85546875" customWidth="1"/>
    <col min="7688" max="7688" width="11" customWidth="1"/>
    <col min="7689" max="7689" width="15.7109375" customWidth="1"/>
    <col min="7938" max="7938" width="9.85546875" customWidth="1"/>
    <col min="7944" max="7944" width="11" customWidth="1"/>
    <col min="7945" max="7945" width="15.7109375" customWidth="1"/>
    <col min="8194" max="8194" width="9.85546875" customWidth="1"/>
    <col min="8200" max="8200" width="11" customWidth="1"/>
    <col min="8201" max="8201" width="15.7109375" customWidth="1"/>
    <col min="8450" max="8450" width="9.85546875" customWidth="1"/>
    <col min="8456" max="8456" width="11" customWidth="1"/>
    <col min="8457" max="8457" width="15.7109375" customWidth="1"/>
    <col min="8706" max="8706" width="9.85546875" customWidth="1"/>
    <col min="8712" max="8712" width="11" customWidth="1"/>
    <col min="8713" max="8713" width="15.7109375" customWidth="1"/>
    <col min="8962" max="8962" width="9.85546875" customWidth="1"/>
    <col min="8968" max="8968" width="11" customWidth="1"/>
    <col min="8969" max="8969" width="15.7109375" customWidth="1"/>
    <col min="9218" max="9218" width="9.85546875" customWidth="1"/>
    <col min="9224" max="9224" width="11" customWidth="1"/>
    <col min="9225" max="9225" width="15.7109375" customWidth="1"/>
    <col min="9474" max="9474" width="9.85546875" customWidth="1"/>
    <col min="9480" max="9480" width="11" customWidth="1"/>
    <col min="9481" max="9481" width="15.7109375" customWidth="1"/>
    <col min="9730" max="9730" width="9.85546875" customWidth="1"/>
    <col min="9736" max="9736" width="11" customWidth="1"/>
    <col min="9737" max="9737" width="15.7109375" customWidth="1"/>
    <col min="9986" max="9986" width="9.85546875" customWidth="1"/>
    <col min="9992" max="9992" width="11" customWidth="1"/>
    <col min="9993" max="9993" width="15.7109375" customWidth="1"/>
    <col min="10242" max="10242" width="9.85546875" customWidth="1"/>
    <col min="10248" max="10248" width="11" customWidth="1"/>
    <col min="10249" max="10249" width="15.7109375" customWidth="1"/>
    <col min="10498" max="10498" width="9.85546875" customWidth="1"/>
    <col min="10504" max="10504" width="11" customWidth="1"/>
    <col min="10505" max="10505" width="15.7109375" customWidth="1"/>
    <col min="10754" max="10754" width="9.85546875" customWidth="1"/>
    <col min="10760" max="10760" width="11" customWidth="1"/>
    <col min="10761" max="10761" width="15.7109375" customWidth="1"/>
    <col min="11010" max="11010" width="9.85546875" customWidth="1"/>
    <col min="11016" max="11016" width="11" customWidth="1"/>
    <col min="11017" max="11017" width="15.7109375" customWidth="1"/>
    <col min="11266" max="11266" width="9.85546875" customWidth="1"/>
    <col min="11272" max="11272" width="11" customWidth="1"/>
    <col min="11273" max="11273" width="15.7109375" customWidth="1"/>
    <col min="11522" max="11522" width="9.85546875" customWidth="1"/>
    <col min="11528" max="11528" width="11" customWidth="1"/>
    <col min="11529" max="11529" width="15.7109375" customWidth="1"/>
    <col min="11778" max="11778" width="9.85546875" customWidth="1"/>
    <col min="11784" max="11784" width="11" customWidth="1"/>
    <col min="11785" max="11785" width="15.7109375" customWidth="1"/>
    <col min="12034" max="12034" width="9.85546875" customWidth="1"/>
    <col min="12040" max="12040" width="11" customWidth="1"/>
    <col min="12041" max="12041" width="15.7109375" customWidth="1"/>
    <col min="12290" max="12290" width="9.85546875" customWidth="1"/>
    <col min="12296" max="12296" width="11" customWidth="1"/>
    <col min="12297" max="12297" width="15.7109375" customWidth="1"/>
    <col min="12546" max="12546" width="9.85546875" customWidth="1"/>
    <col min="12552" max="12552" width="11" customWidth="1"/>
    <col min="12553" max="12553" width="15.7109375" customWidth="1"/>
    <col min="12802" max="12802" width="9.85546875" customWidth="1"/>
    <col min="12808" max="12808" width="11" customWidth="1"/>
    <col min="12809" max="12809" width="15.7109375" customWidth="1"/>
    <col min="13058" max="13058" width="9.85546875" customWidth="1"/>
    <col min="13064" max="13064" width="11" customWidth="1"/>
    <col min="13065" max="13065" width="15.7109375" customWidth="1"/>
    <col min="13314" max="13314" width="9.85546875" customWidth="1"/>
    <col min="13320" max="13320" width="11" customWidth="1"/>
    <col min="13321" max="13321" width="15.7109375" customWidth="1"/>
    <col min="13570" max="13570" width="9.85546875" customWidth="1"/>
    <col min="13576" max="13576" width="11" customWidth="1"/>
    <col min="13577" max="13577" width="15.7109375" customWidth="1"/>
    <col min="13826" max="13826" width="9.85546875" customWidth="1"/>
    <col min="13832" max="13832" width="11" customWidth="1"/>
    <col min="13833" max="13833" width="15.7109375" customWidth="1"/>
    <col min="14082" max="14082" width="9.85546875" customWidth="1"/>
    <col min="14088" max="14088" width="11" customWidth="1"/>
    <col min="14089" max="14089" width="15.7109375" customWidth="1"/>
    <col min="14338" max="14338" width="9.85546875" customWidth="1"/>
    <col min="14344" max="14344" width="11" customWidth="1"/>
    <col min="14345" max="14345" width="15.7109375" customWidth="1"/>
    <col min="14594" max="14594" width="9.85546875" customWidth="1"/>
    <col min="14600" max="14600" width="11" customWidth="1"/>
    <col min="14601" max="14601" width="15.7109375" customWidth="1"/>
    <col min="14850" max="14850" width="9.85546875" customWidth="1"/>
    <col min="14856" max="14856" width="11" customWidth="1"/>
    <col min="14857" max="14857" width="15.7109375" customWidth="1"/>
    <col min="15106" max="15106" width="9.85546875" customWidth="1"/>
    <col min="15112" max="15112" width="11" customWidth="1"/>
    <col min="15113" max="15113" width="15.7109375" customWidth="1"/>
    <col min="15362" max="15362" width="9.85546875" customWidth="1"/>
    <col min="15368" max="15368" width="11" customWidth="1"/>
    <col min="15369" max="15369" width="15.7109375" customWidth="1"/>
    <col min="15618" max="15618" width="9.85546875" customWidth="1"/>
    <col min="15624" max="15624" width="11" customWidth="1"/>
    <col min="15625" max="15625" width="15.7109375" customWidth="1"/>
    <col min="15874" max="15874" width="9.85546875" customWidth="1"/>
    <col min="15880" max="15880" width="11" customWidth="1"/>
    <col min="15881" max="15881" width="15.7109375" customWidth="1"/>
    <col min="16130" max="16130" width="9.85546875" customWidth="1"/>
    <col min="16136" max="16136" width="11" customWidth="1"/>
    <col min="16137" max="16137" width="15.7109375" customWidth="1"/>
  </cols>
  <sheetData>
    <row r="1" spans="1:14" s="245" customFormat="1" ht="20.25" customHeight="1" x14ac:dyDescent="0.2">
      <c r="A1" s="302" t="s">
        <v>139</v>
      </c>
      <c r="B1" s="302"/>
      <c r="C1" s="302"/>
      <c r="D1" s="302"/>
      <c r="E1" s="302"/>
      <c r="F1" s="302"/>
      <c r="G1" s="302"/>
      <c r="H1" s="302"/>
      <c r="I1" s="244"/>
      <c r="J1" s="244"/>
    </row>
    <row r="2" spans="1:14" s="245" customFormat="1" ht="18.75" customHeight="1" x14ac:dyDescent="0.2">
      <c r="A2" s="302" t="s">
        <v>126</v>
      </c>
      <c r="B2" s="302"/>
      <c r="C2" s="302"/>
      <c r="D2" s="302"/>
      <c r="E2" s="302"/>
      <c r="F2" s="302"/>
      <c r="G2" s="302"/>
      <c r="H2" s="302"/>
      <c r="I2" s="244"/>
      <c r="J2" s="246"/>
    </row>
    <row r="3" spans="1:14" s="245" customFormat="1" ht="18" customHeight="1" x14ac:dyDescent="0.2">
      <c r="A3" s="302" t="s">
        <v>127</v>
      </c>
      <c r="B3" s="302"/>
      <c r="C3" s="302"/>
      <c r="D3" s="302"/>
      <c r="E3" s="302"/>
      <c r="F3" s="302"/>
      <c r="G3" s="302"/>
      <c r="H3" s="302"/>
      <c r="I3" s="244"/>
      <c r="J3" s="246"/>
    </row>
    <row r="4" spans="1:14" s="245" customFormat="1" ht="17.25" customHeight="1" x14ac:dyDescent="0.2">
      <c r="A4" s="247"/>
      <c r="B4" s="247"/>
      <c r="C4" s="247"/>
      <c r="D4" s="247"/>
      <c r="E4" s="247"/>
      <c r="F4" s="247"/>
      <c r="G4" s="247"/>
      <c r="H4" s="247"/>
      <c r="I4" s="247"/>
      <c r="J4" s="246"/>
    </row>
    <row r="5" spans="1:14" ht="30.75" customHeight="1" x14ac:dyDescent="0.2">
      <c r="A5" s="303" t="s">
        <v>128</v>
      </c>
      <c r="B5" s="303"/>
      <c r="C5" s="303"/>
      <c r="D5" s="303"/>
      <c r="E5" s="303"/>
      <c r="F5" s="303"/>
      <c r="G5" s="303"/>
      <c r="H5" s="303"/>
      <c r="I5" s="289"/>
      <c r="J5" s="248"/>
    </row>
    <row r="6" spans="1:14" x14ac:dyDescent="0.2">
      <c r="A6" s="289"/>
      <c r="B6" s="289"/>
      <c r="C6" s="289"/>
      <c r="D6" s="289"/>
      <c r="E6" s="289"/>
      <c r="F6" s="289"/>
      <c r="G6" s="289"/>
      <c r="H6" s="289"/>
      <c r="I6" s="289"/>
      <c r="J6" s="248"/>
    </row>
    <row r="7" spans="1:14" ht="100.5" customHeight="1" x14ac:dyDescent="0.2">
      <c r="A7" s="303" t="s">
        <v>129</v>
      </c>
      <c r="B7" s="303"/>
      <c r="C7" s="303"/>
      <c r="D7" s="303"/>
      <c r="E7" s="303"/>
      <c r="F7" s="303"/>
      <c r="G7" s="303"/>
      <c r="H7" s="303"/>
      <c r="I7" s="289"/>
      <c r="J7" s="248"/>
    </row>
    <row r="8" spans="1:14" ht="35.25" customHeight="1" x14ac:dyDescent="0.2">
      <c r="A8" s="304" t="s">
        <v>131</v>
      </c>
      <c r="B8" s="304"/>
      <c r="C8" s="304"/>
      <c r="D8" s="304"/>
      <c r="E8" s="304"/>
      <c r="F8" s="304"/>
      <c r="G8" s="304"/>
      <c r="H8" s="304"/>
      <c r="I8" s="296"/>
      <c r="J8" s="248"/>
      <c r="K8" s="8"/>
      <c r="L8" s="12"/>
      <c r="M8" s="12"/>
      <c r="N8" s="12"/>
    </row>
    <row r="9" spans="1:14" s="8" customFormat="1" ht="15.75" customHeight="1" x14ac:dyDescent="0.2">
      <c r="A9" s="306" t="s">
        <v>130</v>
      </c>
      <c r="B9" s="306"/>
      <c r="C9" s="294">
        <v>10</v>
      </c>
      <c r="D9" s="307" t="s">
        <v>136</v>
      </c>
      <c r="E9" s="307"/>
      <c r="F9" s="307"/>
      <c r="G9" s="307"/>
      <c r="H9" s="307"/>
    </row>
    <row r="10" spans="1:14" s="8" customFormat="1" ht="15.75" customHeight="1" x14ac:dyDescent="0.2">
      <c r="A10" s="306" t="s">
        <v>132</v>
      </c>
      <c r="B10" s="306"/>
      <c r="C10" s="294">
        <v>1</v>
      </c>
      <c r="D10" s="307" t="s">
        <v>137</v>
      </c>
      <c r="E10" s="307"/>
      <c r="F10" s="307"/>
      <c r="G10" s="307"/>
      <c r="H10" s="254"/>
      <c r="J10" s="255"/>
      <c r="K10" s="255"/>
      <c r="L10" s="255"/>
    </row>
    <row r="11" spans="1:14" s="8" customFormat="1" ht="15.75" customHeight="1" x14ac:dyDescent="0.2">
      <c r="A11" s="306" t="s">
        <v>138</v>
      </c>
      <c r="B11" s="306"/>
      <c r="C11" s="294">
        <v>1</v>
      </c>
      <c r="D11" s="256"/>
      <c r="E11" s="256"/>
      <c r="F11" s="256"/>
      <c r="G11" s="256"/>
      <c r="H11" s="254"/>
      <c r="J11" s="255"/>
      <c r="K11" s="255"/>
      <c r="L11" s="255"/>
    </row>
    <row r="12" spans="1:14" ht="15.75" x14ac:dyDescent="0.2">
      <c r="A12" s="290"/>
      <c r="B12" s="290"/>
      <c r="C12" s="249"/>
      <c r="D12" s="249"/>
      <c r="E12" s="249"/>
      <c r="F12" s="249"/>
      <c r="G12" s="249"/>
      <c r="H12" s="249"/>
      <c r="I12" s="249"/>
      <c r="J12" s="248"/>
      <c r="K12" s="8"/>
      <c r="L12" s="12"/>
      <c r="M12" s="12"/>
      <c r="N12" s="12"/>
    </row>
    <row r="13" spans="1:14" ht="31.5" customHeight="1" x14ac:dyDescent="0.2">
      <c r="A13" s="249"/>
      <c r="B13" s="249"/>
      <c r="C13" s="249"/>
      <c r="D13" s="249"/>
      <c r="E13" s="249"/>
      <c r="F13" s="249"/>
      <c r="G13" s="249"/>
      <c r="H13" s="249"/>
      <c r="I13" s="249"/>
      <c r="J13" s="248"/>
      <c r="K13" s="250"/>
      <c r="L13" s="251"/>
      <c r="M13" s="252"/>
      <c r="N13" s="253"/>
    </row>
    <row r="14" spans="1:14" ht="15.75" x14ac:dyDescent="0.2">
      <c r="A14" s="249"/>
      <c r="B14" s="249"/>
      <c r="C14" s="249"/>
      <c r="D14" s="249"/>
      <c r="E14" s="249"/>
      <c r="F14" s="249"/>
      <c r="G14" s="249"/>
      <c r="H14" s="249"/>
      <c r="I14" s="249"/>
      <c r="J14" s="248"/>
      <c r="K14" s="250"/>
      <c r="L14" s="251"/>
      <c r="M14" s="252"/>
      <c r="N14" s="253"/>
    </row>
    <row r="15" spans="1:14" ht="15.75" x14ac:dyDescent="0.2">
      <c r="A15" s="249"/>
      <c r="B15" s="249"/>
      <c r="C15" s="249"/>
      <c r="D15" s="249"/>
      <c r="E15" s="249"/>
      <c r="F15" s="249"/>
      <c r="G15" s="249"/>
      <c r="H15" s="249"/>
      <c r="I15" s="249"/>
      <c r="J15" s="248"/>
      <c r="K15" s="250"/>
      <c r="L15" s="252"/>
      <c r="M15" s="252"/>
      <c r="N15" s="253"/>
    </row>
    <row r="16" spans="1:14" ht="15.75" x14ac:dyDescent="0.2">
      <c r="A16" s="249"/>
      <c r="B16" s="249"/>
      <c r="C16" s="249"/>
      <c r="D16" s="249"/>
      <c r="E16" s="249"/>
      <c r="F16" s="249"/>
      <c r="G16" s="249"/>
      <c r="H16" s="249"/>
      <c r="I16" s="249"/>
      <c r="J16" s="248"/>
      <c r="K16" s="250"/>
      <c r="L16" s="253"/>
      <c r="M16" s="253"/>
      <c r="N16" s="253"/>
    </row>
    <row r="17" spans="1:14" ht="15.75" x14ac:dyDescent="0.2">
      <c r="A17" s="249"/>
      <c r="B17" s="249"/>
      <c r="C17" s="249"/>
      <c r="D17" s="249"/>
      <c r="E17" s="249"/>
      <c r="F17" s="249"/>
      <c r="G17" s="249"/>
      <c r="H17" s="249"/>
      <c r="I17" s="249"/>
      <c r="J17" s="248"/>
      <c r="K17" s="250"/>
      <c r="L17" s="250"/>
      <c r="M17" s="250"/>
      <c r="N17" s="250"/>
    </row>
    <row r="18" spans="1:14" x14ac:dyDescent="0.2">
      <c r="K18" s="8"/>
      <c r="L18" s="8"/>
      <c r="M18" s="8"/>
      <c r="N18" s="8"/>
    </row>
    <row r="19" spans="1:14" x14ac:dyDescent="0.2">
      <c r="K19" s="8"/>
      <c r="L19" s="8"/>
      <c r="M19" s="8"/>
      <c r="N19" s="8"/>
    </row>
    <row r="31" spans="1:14" ht="15" x14ac:dyDescent="0.2">
      <c r="A31" s="305" t="s">
        <v>135</v>
      </c>
      <c r="B31" s="305"/>
      <c r="C31" s="305"/>
      <c r="D31" s="305"/>
      <c r="E31" s="305"/>
      <c r="F31" s="305"/>
      <c r="G31" s="305"/>
      <c r="H31" s="305"/>
      <c r="I31" s="305"/>
      <c r="J31" s="305"/>
      <c r="K31" s="305"/>
      <c r="L31" s="305"/>
      <c r="M31" s="305"/>
    </row>
    <row r="32" spans="1:14" ht="31.5" customHeight="1" x14ac:dyDescent="0.2">
      <c r="A32" s="301" t="s">
        <v>133</v>
      </c>
      <c r="B32" s="301"/>
      <c r="C32" s="301"/>
      <c r="D32" s="301"/>
      <c r="E32" s="301"/>
      <c r="F32" s="301"/>
      <c r="G32" s="301"/>
      <c r="H32" s="301"/>
      <c r="I32" s="295"/>
      <c r="J32" s="295"/>
      <c r="K32" s="295"/>
      <c r="L32" s="295"/>
      <c r="M32" s="295"/>
    </row>
    <row r="33" spans="1:13" ht="30.75" customHeight="1" x14ac:dyDescent="0.2">
      <c r="A33" s="301" t="s">
        <v>134</v>
      </c>
      <c r="B33" s="301"/>
      <c r="C33" s="301"/>
      <c r="D33" s="301"/>
      <c r="E33" s="301"/>
      <c r="F33" s="301"/>
      <c r="G33" s="301"/>
      <c r="H33" s="301"/>
      <c r="I33" s="295"/>
      <c r="J33" s="295"/>
      <c r="K33" s="295"/>
      <c r="L33" s="295"/>
      <c r="M33" s="295"/>
    </row>
    <row r="34" spans="1:13" ht="32.25" customHeight="1" x14ac:dyDescent="0.2">
      <c r="A34" s="301" t="s">
        <v>143</v>
      </c>
      <c r="B34" s="301"/>
      <c r="C34" s="301"/>
      <c r="D34" s="301"/>
      <c r="E34" s="301"/>
      <c r="F34" s="301"/>
      <c r="G34" s="301"/>
      <c r="H34" s="301"/>
      <c r="I34" s="295"/>
      <c r="J34" s="295"/>
      <c r="K34" s="295"/>
      <c r="L34" s="295"/>
      <c r="M34" s="295"/>
    </row>
  </sheetData>
  <mergeCells count="15">
    <mergeCell ref="A32:H32"/>
    <mergeCell ref="A33:H33"/>
    <mergeCell ref="A34:H34"/>
    <mergeCell ref="A1:H1"/>
    <mergeCell ref="A2:H2"/>
    <mergeCell ref="A3:H3"/>
    <mergeCell ref="A5:H5"/>
    <mergeCell ref="A7:H7"/>
    <mergeCell ref="A8:H8"/>
    <mergeCell ref="A31:M31"/>
    <mergeCell ref="A9:B9"/>
    <mergeCell ref="A10:B10"/>
    <mergeCell ref="D10:G10"/>
    <mergeCell ref="D9:H9"/>
    <mergeCell ref="A11:B11"/>
  </mergeCells>
  <pageMargins left="1.1811023622047245" right="0.39370078740157483" top="0.78740157480314965" bottom="0.78740157480314965"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zoomScaleNormal="100" zoomScaleSheetLayoutView="100" workbookViewId="0">
      <selection sqref="A1:O1"/>
    </sheetView>
  </sheetViews>
  <sheetFormatPr defaultRowHeight="12.75" x14ac:dyDescent="0.2"/>
  <cols>
    <col min="1" max="3" width="2.42578125" style="137" customWidth="1"/>
    <col min="4" max="4" width="31.140625" style="10" customWidth="1"/>
    <col min="5" max="5" width="3" style="231" customWidth="1"/>
    <col min="6" max="6" width="3" style="48" customWidth="1"/>
    <col min="7" max="7" width="6.5703125" style="10" customWidth="1"/>
    <col min="8" max="10" width="8.5703125" style="10" customWidth="1"/>
    <col min="11" max="11" width="27.28515625" style="30" customWidth="1"/>
    <col min="12" max="12" width="7.140625" style="10" customWidth="1"/>
    <col min="13" max="13" width="7.42578125" style="207" customWidth="1"/>
    <col min="14" max="14" width="15.85546875" style="8" customWidth="1"/>
    <col min="15" max="15" width="14.85546875" style="8" customWidth="1"/>
    <col min="16" max="16384" width="9.140625" style="8"/>
  </cols>
  <sheetData>
    <row r="1" spans="1:15" ht="15" x14ac:dyDescent="0.2">
      <c r="A1" s="366" t="s">
        <v>92</v>
      </c>
      <c r="B1" s="366"/>
      <c r="C1" s="366"/>
      <c r="D1" s="366"/>
      <c r="E1" s="366"/>
      <c r="F1" s="366"/>
      <c r="G1" s="366"/>
      <c r="H1" s="366"/>
      <c r="I1" s="366"/>
      <c r="J1" s="366"/>
      <c r="K1" s="366"/>
      <c r="L1" s="366"/>
      <c r="M1" s="366"/>
      <c r="N1" s="366"/>
      <c r="O1" s="366"/>
    </row>
    <row r="2" spans="1:15" ht="18" customHeight="1" x14ac:dyDescent="0.2">
      <c r="A2" s="367" t="s">
        <v>93</v>
      </c>
      <c r="B2" s="367"/>
      <c r="C2" s="367"/>
      <c r="D2" s="367"/>
      <c r="E2" s="367"/>
      <c r="F2" s="367"/>
      <c r="G2" s="367"/>
      <c r="H2" s="367"/>
      <c r="I2" s="367"/>
      <c r="J2" s="367"/>
      <c r="K2" s="367"/>
      <c r="L2" s="367"/>
      <c r="M2" s="367"/>
      <c r="N2" s="367"/>
      <c r="O2" s="367"/>
    </row>
    <row r="3" spans="1:15" ht="13.5" thickBot="1" x14ac:dyDescent="0.25">
      <c r="A3" s="377"/>
      <c r="B3" s="377"/>
      <c r="C3" s="377"/>
      <c r="D3" s="377"/>
      <c r="E3" s="377"/>
      <c r="F3" s="377"/>
      <c r="G3" s="377"/>
      <c r="H3" s="377"/>
      <c r="I3" s="377"/>
      <c r="J3" s="377"/>
      <c r="K3" s="377"/>
      <c r="L3" s="377"/>
      <c r="M3" s="377"/>
    </row>
    <row r="4" spans="1:15" ht="36.75" customHeight="1" x14ac:dyDescent="0.2">
      <c r="A4" s="394" t="s">
        <v>3</v>
      </c>
      <c r="B4" s="380" t="s">
        <v>4</v>
      </c>
      <c r="C4" s="380" t="s">
        <v>5</v>
      </c>
      <c r="D4" s="397" t="s">
        <v>24</v>
      </c>
      <c r="E4" s="387" t="s">
        <v>6</v>
      </c>
      <c r="F4" s="383" t="s">
        <v>7</v>
      </c>
      <c r="G4" s="378" t="s">
        <v>8</v>
      </c>
      <c r="H4" s="409" t="s">
        <v>94</v>
      </c>
      <c r="I4" s="410"/>
      <c r="J4" s="411"/>
      <c r="K4" s="389" t="s">
        <v>98</v>
      </c>
      <c r="L4" s="390"/>
      <c r="M4" s="391"/>
      <c r="N4" s="368" t="s">
        <v>102</v>
      </c>
      <c r="O4" s="370" t="s">
        <v>103</v>
      </c>
    </row>
    <row r="5" spans="1:15" ht="12.75" customHeight="1" x14ac:dyDescent="0.2">
      <c r="A5" s="395"/>
      <c r="B5" s="381"/>
      <c r="C5" s="381"/>
      <c r="D5" s="398"/>
      <c r="E5" s="388"/>
      <c r="F5" s="384"/>
      <c r="G5" s="379"/>
      <c r="H5" s="373" t="s">
        <v>95</v>
      </c>
      <c r="I5" s="385" t="s">
        <v>96</v>
      </c>
      <c r="J5" s="308" t="s">
        <v>97</v>
      </c>
      <c r="K5" s="392" t="s">
        <v>99</v>
      </c>
      <c r="L5" s="462" t="s">
        <v>100</v>
      </c>
      <c r="M5" s="375" t="s">
        <v>101</v>
      </c>
      <c r="N5" s="369"/>
      <c r="O5" s="371"/>
    </row>
    <row r="6" spans="1:15" ht="79.5" customHeight="1" thickBot="1" x14ac:dyDescent="0.25">
      <c r="A6" s="396"/>
      <c r="B6" s="382"/>
      <c r="C6" s="382"/>
      <c r="D6" s="398"/>
      <c r="E6" s="388"/>
      <c r="F6" s="384"/>
      <c r="G6" s="379"/>
      <c r="H6" s="374"/>
      <c r="I6" s="386"/>
      <c r="J6" s="309"/>
      <c r="K6" s="393"/>
      <c r="L6" s="463"/>
      <c r="M6" s="376"/>
      <c r="N6" s="369"/>
      <c r="O6" s="372"/>
    </row>
    <row r="7" spans="1:15" ht="42.75" customHeight="1" x14ac:dyDescent="0.2">
      <c r="A7" s="316" t="s">
        <v>9</v>
      </c>
      <c r="B7" s="313" t="s">
        <v>47</v>
      </c>
      <c r="C7" s="313"/>
      <c r="D7" s="313"/>
      <c r="E7" s="313"/>
      <c r="F7" s="313"/>
      <c r="G7" s="313"/>
      <c r="H7" s="313"/>
      <c r="I7" s="313"/>
      <c r="J7" s="313"/>
      <c r="K7" s="96" t="s">
        <v>106</v>
      </c>
      <c r="L7" s="105" t="s">
        <v>107</v>
      </c>
      <c r="M7" s="105" t="s">
        <v>119</v>
      </c>
      <c r="N7" s="97" t="s">
        <v>140</v>
      </c>
      <c r="O7" s="98"/>
    </row>
    <row r="8" spans="1:15" ht="156.75" customHeight="1" x14ac:dyDescent="0.2">
      <c r="A8" s="317"/>
      <c r="B8" s="314"/>
      <c r="C8" s="314"/>
      <c r="D8" s="314"/>
      <c r="E8" s="314"/>
      <c r="F8" s="314"/>
      <c r="G8" s="314"/>
      <c r="H8" s="314"/>
      <c r="I8" s="314"/>
      <c r="J8" s="314"/>
      <c r="K8" s="99" t="s">
        <v>114</v>
      </c>
      <c r="L8" s="106" t="s">
        <v>108</v>
      </c>
      <c r="M8" s="106" t="s">
        <v>120</v>
      </c>
      <c r="N8" s="100" t="s">
        <v>146</v>
      </c>
      <c r="O8" s="101"/>
    </row>
    <row r="9" spans="1:15" ht="54" customHeight="1" x14ac:dyDescent="0.2">
      <c r="A9" s="317"/>
      <c r="B9" s="314"/>
      <c r="C9" s="314"/>
      <c r="D9" s="314"/>
      <c r="E9" s="314"/>
      <c r="F9" s="314"/>
      <c r="G9" s="314"/>
      <c r="H9" s="314"/>
      <c r="I9" s="314"/>
      <c r="J9" s="314"/>
      <c r="K9" s="99" t="s">
        <v>109</v>
      </c>
      <c r="L9" s="106" t="s">
        <v>31</v>
      </c>
      <c r="M9" s="106" t="s">
        <v>31</v>
      </c>
      <c r="N9" s="100"/>
      <c r="O9" s="101"/>
    </row>
    <row r="10" spans="1:15" ht="42" customHeight="1" x14ac:dyDescent="0.2">
      <c r="A10" s="317"/>
      <c r="B10" s="314"/>
      <c r="C10" s="314"/>
      <c r="D10" s="314"/>
      <c r="E10" s="314"/>
      <c r="F10" s="314"/>
      <c r="G10" s="314"/>
      <c r="H10" s="314"/>
      <c r="I10" s="314"/>
      <c r="J10" s="314"/>
      <c r="K10" s="99" t="s">
        <v>110</v>
      </c>
      <c r="L10" s="106" t="s">
        <v>111</v>
      </c>
      <c r="M10" s="106" t="s">
        <v>111</v>
      </c>
      <c r="N10" s="100"/>
      <c r="O10" s="101"/>
    </row>
    <row r="11" spans="1:15" ht="56.25" customHeight="1" thickBot="1" x14ac:dyDescent="0.25">
      <c r="A11" s="318"/>
      <c r="B11" s="315"/>
      <c r="C11" s="315"/>
      <c r="D11" s="315"/>
      <c r="E11" s="315"/>
      <c r="F11" s="315"/>
      <c r="G11" s="315"/>
      <c r="H11" s="315"/>
      <c r="I11" s="315"/>
      <c r="J11" s="315"/>
      <c r="K11" s="102" t="s">
        <v>112</v>
      </c>
      <c r="L11" s="107" t="s">
        <v>113</v>
      </c>
      <c r="M11" s="107" t="s">
        <v>121</v>
      </c>
      <c r="N11" s="103" t="s">
        <v>141</v>
      </c>
      <c r="O11" s="104"/>
    </row>
    <row r="12" spans="1:15" ht="13.5" customHeight="1" thickBot="1" x14ac:dyDescent="0.25">
      <c r="A12" s="108" t="s">
        <v>9</v>
      </c>
      <c r="B12" s="109" t="s">
        <v>9</v>
      </c>
      <c r="C12" s="346" t="s">
        <v>1</v>
      </c>
      <c r="D12" s="347"/>
      <c r="E12" s="347"/>
      <c r="F12" s="347"/>
      <c r="G12" s="347"/>
      <c r="H12" s="347"/>
      <c r="I12" s="347"/>
      <c r="J12" s="347"/>
      <c r="K12" s="347"/>
      <c r="L12" s="347"/>
      <c r="M12" s="347"/>
      <c r="N12" s="347"/>
      <c r="O12" s="349"/>
    </row>
    <row r="13" spans="1:15" ht="17.25" customHeight="1" x14ac:dyDescent="0.2">
      <c r="A13" s="319" t="s">
        <v>9</v>
      </c>
      <c r="B13" s="490" t="s">
        <v>9</v>
      </c>
      <c r="C13" s="350" t="s">
        <v>9</v>
      </c>
      <c r="D13" s="353" t="s">
        <v>33</v>
      </c>
      <c r="E13" s="495" t="s">
        <v>29</v>
      </c>
      <c r="F13" s="402" t="s">
        <v>32</v>
      </c>
      <c r="G13" s="13" t="s">
        <v>10</v>
      </c>
      <c r="H13" s="259">
        <v>1201.5999999999999</v>
      </c>
      <c r="I13" s="52">
        <v>1212.9000000000001</v>
      </c>
      <c r="J13" s="214">
        <v>1212.7</v>
      </c>
      <c r="K13" s="399" t="s">
        <v>122</v>
      </c>
      <c r="L13" s="459">
        <v>12000</v>
      </c>
      <c r="M13" s="358">
        <v>15057</v>
      </c>
      <c r="N13" s="310"/>
      <c r="O13" s="405"/>
    </row>
    <row r="14" spans="1:15" ht="15.75" customHeight="1" x14ac:dyDescent="0.2">
      <c r="A14" s="321"/>
      <c r="B14" s="491"/>
      <c r="C14" s="351"/>
      <c r="D14" s="354"/>
      <c r="E14" s="496"/>
      <c r="F14" s="403"/>
      <c r="G14" s="14" t="s">
        <v>25</v>
      </c>
      <c r="H14" s="260">
        <v>87.5</v>
      </c>
      <c r="I14" s="53">
        <v>112.5</v>
      </c>
      <c r="J14" s="215">
        <v>112.5</v>
      </c>
      <c r="K14" s="400"/>
      <c r="L14" s="460"/>
      <c r="M14" s="359"/>
      <c r="N14" s="311"/>
      <c r="O14" s="406"/>
    </row>
    <row r="15" spans="1:15" ht="13.5" customHeight="1" thickBot="1" x14ac:dyDescent="0.25">
      <c r="A15" s="320"/>
      <c r="B15" s="492"/>
      <c r="C15" s="352"/>
      <c r="D15" s="355"/>
      <c r="E15" s="497"/>
      <c r="F15" s="404"/>
      <c r="G15" s="264" t="s">
        <v>11</v>
      </c>
      <c r="H15" s="261">
        <f>SUM(H13:H14)</f>
        <v>1289.0999999999999</v>
      </c>
      <c r="I15" s="261">
        <f>SUM(I13:I14)</f>
        <v>1325.4</v>
      </c>
      <c r="J15" s="261">
        <f>SUM(J13:J14)</f>
        <v>1325.2</v>
      </c>
      <c r="K15" s="401"/>
      <c r="L15" s="461"/>
      <c r="M15" s="339"/>
      <c r="N15" s="312"/>
      <c r="O15" s="331"/>
    </row>
    <row r="16" spans="1:15" ht="31.5" customHeight="1" x14ac:dyDescent="0.2">
      <c r="A16" s="319" t="s">
        <v>9</v>
      </c>
      <c r="B16" s="360" t="s">
        <v>9</v>
      </c>
      <c r="C16" s="435" t="s">
        <v>12</v>
      </c>
      <c r="D16" s="440" t="s">
        <v>34</v>
      </c>
      <c r="E16" s="493"/>
      <c r="F16" s="356" t="s">
        <v>32</v>
      </c>
      <c r="G16" s="7" t="s">
        <v>10</v>
      </c>
      <c r="H16" s="262">
        <v>170</v>
      </c>
      <c r="I16" s="54">
        <v>170</v>
      </c>
      <c r="J16" s="216">
        <v>169.3</v>
      </c>
      <c r="K16" s="473" t="s">
        <v>68</v>
      </c>
      <c r="L16" s="407">
        <v>13300</v>
      </c>
      <c r="M16" s="358">
        <v>13300</v>
      </c>
      <c r="N16" s="358"/>
      <c r="O16" s="405"/>
    </row>
    <row r="17" spans="1:15" ht="13.5" customHeight="1" thickBot="1" x14ac:dyDescent="0.25">
      <c r="A17" s="320"/>
      <c r="B17" s="362"/>
      <c r="C17" s="436"/>
      <c r="D17" s="441"/>
      <c r="E17" s="494"/>
      <c r="F17" s="357"/>
      <c r="G17" s="265" t="s">
        <v>11</v>
      </c>
      <c r="H17" s="263">
        <f>SUM(H16)</f>
        <v>170</v>
      </c>
      <c r="I17" s="263">
        <f>I16</f>
        <v>170</v>
      </c>
      <c r="J17" s="263">
        <f>J16</f>
        <v>169.3</v>
      </c>
      <c r="K17" s="474"/>
      <c r="L17" s="408"/>
      <c r="M17" s="339"/>
      <c r="N17" s="339"/>
      <c r="O17" s="331"/>
    </row>
    <row r="18" spans="1:15" ht="15" customHeight="1" thickBot="1" x14ac:dyDescent="0.25">
      <c r="A18" s="110" t="s">
        <v>9</v>
      </c>
      <c r="B18" s="111" t="s">
        <v>9</v>
      </c>
      <c r="C18" s="182"/>
      <c r="D18" s="183"/>
      <c r="E18" s="230"/>
      <c r="F18" s="184"/>
      <c r="G18" s="93"/>
      <c r="H18" s="92">
        <f>H17+H15</f>
        <v>1459.1</v>
      </c>
      <c r="I18" s="92">
        <f>I17+I15</f>
        <v>1495.4</v>
      </c>
      <c r="J18" s="209">
        <f>J17+J15</f>
        <v>1494.5</v>
      </c>
      <c r="K18" s="343"/>
      <c r="L18" s="344"/>
      <c r="M18" s="344"/>
      <c r="N18" s="344"/>
      <c r="O18" s="345"/>
    </row>
    <row r="19" spans="1:15" ht="14.25" customHeight="1" thickBot="1" x14ac:dyDescent="0.25">
      <c r="A19" s="110" t="s">
        <v>9</v>
      </c>
      <c r="B19" s="112" t="s">
        <v>12</v>
      </c>
      <c r="C19" s="346" t="s">
        <v>44</v>
      </c>
      <c r="D19" s="347"/>
      <c r="E19" s="347"/>
      <c r="F19" s="347"/>
      <c r="G19" s="347"/>
      <c r="H19" s="347"/>
      <c r="I19" s="347"/>
      <c r="J19" s="347"/>
      <c r="K19" s="347"/>
      <c r="L19" s="347"/>
      <c r="M19" s="348"/>
      <c r="N19" s="347"/>
      <c r="O19" s="349"/>
    </row>
    <row r="20" spans="1:15" s="18" customFormat="1" ht="27" customHeight="1" x14ac:dyDescent="0.2">
      <c r="A20" s="113" t="s">
        <v>9</v>
      </c>
      <c r="B20" s="114" t="s">
        <v>12</v>
      </c>
      <c r="C20" s="351" t="s">
        <v>9</v>
      </c>
      <c r="D20" s="185" t="s">
        <v>0</v>
      </c>
      <c r="E20" s="437"/>
      <c r="F20" s="417">
        <v>2</v>
      </c>
      <c r="G20" s="27" t="s">
        <v>10</v>
      </c>
      <c r="H20" s="266">
        <v>10245.200000000001</v>
      </c>
      <c r="I20" s="55">
        <v>10271.299999999999</v>
      </c>
      <c r="J20" s="217">
        <v>10270.799999999999</v>
      </c>
      <c r="K20" s="224" t="s">
        <v>123</v>
      </c>
      <c r="L20" s="225">
        <v>3863</v>
      </c>
      <c r="M20" s="226">
        <v>3891</v>
      </c>
      <c r="N20" s="176"/>
      <c r="O20" s="177"/>
    </row>
    <row r="21" spans="1:15" s="18" customFormat="1" ht="15" customHeight="1" x14ac:dyDescent="0.2">
      <c r="A21" s="115"/>
      <c r="B21" s="116"/>
      <c r="C21" s="351"/>
      <c r="D21" s="26" t="s">
        <v>57</v>
      </c>
      <c r="E21" s="438"/>
      <c r="F21" s="418"/>
      <c r="G21" s="20" t="s">
        <v>25</v>
      </c>
      <c r="H21" s="267">
        <v>499.9</v>
      </c>
      <c r="I21" s="56">
        <v>588.29999999999995</v>
      </c>
      <c r="J21" s="218">
        <v>527.70000000000005</v>
      </c>
      <c r="K21" s="227"/>
      <c r="L21" s="163">
        <v>1162</v>
      </c>
      <c r="M21" s="202">
        <v>1160</v>
      </c>
      <c r="N21" s="170"/>
      <c r="O21" s="180"/>
    </row>
    <row r="22" spans="1:15" s="18" customFormat="1" ht="15" customHeight="1" x14ac:dyDescent="0.2">
      <c r="A22" s="115"/>
      <c r="B22" s="116"/>
      <c r="C22" s="351"/>
      <c r="D22" s="26" t="s">
        <v>56</v>
      </c>
      <c r="E22" s="438"/>
      <c r="F22" s="418"/>
      <c r="G22" s="27"/>
      <c r="H22" s="268"/>
      <c r="I22" s="57"/>
      <c r="J22" s="219"/>
      <c r="K22" s="227"/>
      <c r="L22" s="164">
        <v>969</v>
      </c>
      <c r="M22" s="202">
        <v>978</v>
      </c>
      <c r="N22" s="178"/>
      <c r="O22" s="179"/>
    </row>
    <row r="23" spans="1:15" s="18" customFormat="1" ht="15" customHeight="1" x14ac:dyDescent="0.2">
      <c r="A23" s="115"/>
      <c r="B23" s="116"/>
      <c r="C23" s="351"/>
      <c r="D23" s="26" t="s">
        <v>58</v>
      </c>
      <c r="E23" s="438"/>
      <c r="F23" s="418"/>
      <c r="G23" s="27"/>
      <c r="H23" s="268"/>
      <c r="I23" s="57"/>
      <c r="J23" s="219"/>
      <c r="K23" s="208"/>
      <c r="L23" s="163">
        <v>490</v>
      </c>
      <c r="M23" s="202">
        <v>465</v>
      </c>
      <c r="N23" s="170"/>
      <c r="O23" s="180"/>
    </row>
    <row r="24" spans="1:15" s="18" customFormat="1" ht="27.75" customHeight="1" x14ac:dyDescent="0.2">
      <c r="A24" s="115"/>
      <c r="B24" s="116"/>
      <c r="C24" s="351"/>
      <c r="D24" s="26" t="s">
        <v>59</v>
      </c>
      <c r="E24" s="438"/>
      <c r="F24" s="418"/>
      <c r="G24" s="27"/>
      <c r="H24" s="268"/>
      <c r="I24" s="57"/>
      <c r="J24" s="219"/>
      <c r="K24" s="227"/>
      <c r="L24" s="165" t="s">
        <v>69</v>
      </c>
      <c r="M24" s="202">
        <v>568</v>
      </c>
      <c r="N24" s="178"/>
      <c r="O24" s="179"/>
    </row>
    <row r="25" spans="1:15" s="18" customFormat="1" ht="14.25" customHeight="1" thickBot="1" x14ac:dyDescent="0.25">
      <c r="A25" s="117"/>
      <c r="B25" s="118"/>
      <c r="C25" s="352"/>
      <c r="D25" s="196" t="s">
        <v>60</v>
      </c>
      <c r="E25" s="439"/>
      <c r="F25" s="419"/>
      <c r="G25" s="272" t="s">
        <v>11</v>
      </c>
      <c r="H25" s="261">
        <f>SUM(H20:H24)</f>
        <v>10745.1</v>
      </c>
      <c r="I25" s="261">
        <f>SUM(I20:I24)</f>
        <v>10859.599999999999</v>
      </c>
      <c r="J25" s="261">
        <f>SUM(J20:J24)</f>
        <v>10798.5</v>
      </c>
      <c r="K25" s="228"/>
      <c r="L25" s="146" t="s">
        <v>70</v>
      </c>
      <c r="M25" s="211">
        <v>671</v>
      </c>
      <c r="N25" s="197"/>
      <c r="O25" s="198"/>
    </row>
    <row r="26" spans="1:15" ht="27" customHeight="1" x14ac:dyDescent="0.2">
      <c r="A26" s="319" t="s">
        <v>9</v>
      </c>
      <c r="B26" s="360" t="s">
        <v>12</v>
      </c>
      <c r="C26" s="435" t="s">
        <v>12</v>
      </c>
      <c r="D26" s="19" t="s">
        <v>45</v>
      </c>
      <c r="E26" s="363" t="s">
        <v>46</v>
      </c>
      <c r="F26" s="402" t="s">
        <v>32</v>
      </c>
      <c r="G26" s="35"/>
      <c r="H26" s="269"/>
      <c r="I26" s="58"/>
      <c r="J26" s="220"/>
      <c r="K26" s="229" t="s">
        <v>124</v>
      </c>
      <c r="L26" s="225">
        <f>SUM(L27:L35)</f>
        <v>45</v>
      </c>
      <c r="M26" s="226">
        <v>47</v>
      </c>
      <c r="N26" s="167"/>
      <c r="O26" s="80"/>
    </row>
    <row r="27" spans="1:15" ht="18" customHeight="1" x14ac:dyDescent="0.2">
      <c r="A27" s="321"/>
      <c r="B27" s="361"/>
      <c r="C27" s="468"/>
      <c r="D27" s="36" t="s">
        <v>61</v>
      </c>
      <c r="E27" s="364"/>
      <c r="F27" s="403"/>
      <c r="G27" s="37" t="s">
        <v>10</v>
      </c>
      <c r="H27" s="270">
        <v>50.4</v>
      </c>
      <c r="I27" s="59">
        <v>40.4</v>
      </c>
      <c r="J27" s="221">
        <v>40.4</v>
      </c>
      <c r="K27" s="227"/>
      <c r="L27" s="163">
        <v>13</v>
      </c>
      <c r="M27" s="202">
        <v>14</v>
      </c>
      <c r="N27" s="168"/>
      <c r="O27" s="43"/>
    </row>
    <row r="28" spans="1:15" ht="17.25" customHeight="1" x14ac:dyDescent="0.2">
      <c r="A28" s="321"/>
      <c r="B28" s="361"/>
      <c r="C28" s="468"/>
      <c r="D28" s="38" t="s">
        <v>62</v>
      </c>
      <c r="E28" s="364"/>
      <c r="F28" s="403"/>
      <c r="G28" s="47" t="s">
        <v>10</v>
      </c>
      <c r="H28" s="270">
        <v>10.4</v>
      </c>
      <c r="I28" s="59">
        <v>10.4</v>
      </c>
      <c r="J28" s="221">
        <v>10.4</v>
      </c>
      <c r="K28" s="227"/>
      <c r="L28" s="164">
        <v>3</v>
      </c>
      <c r="M28" s="202">
        <v>4</v>
      </c>
      <c r="N28" s="168"/>
      <c r="O28" s="43"/>
    </row>
    <row r="29" spans="1:15" ht="27.75" customHeight="1" x14ac:dyDescent="0.2">
      <c r="A29" s="321"/>
      <c r="B29" s="361"/>
      <c r="C29" s="468"/>
      <c r="D29" s="36" t="s">
        <v>63</v>
      </c>
      <c r="E29" s="364"/>
      <c r="F29" s="403"/>
      <c r="G29" s="37" t="s">
        <v>10</v>
      </c>
      <c r="H29" s="270">
        <v>62.9</v>
      </c>
      <c r="I29" s="59">
        <v>62.9</v>
      </c>
      <c r="J29" s="221">
        <v>62.9</v>
      </c>
      <c r="K29" s="227"/>
      <c r="L29" s="163">
        <v>14</v>
      </c>
      <c r="M29" s="202"/>
      <c r="N29" s="168"/>
      <c r="O29" s="43"/>
    </row>
    <row r="30" spans="1:15" ht="28.5" customHeight="1" x14ac:dyDescent="0.2">
      <c r="A30" s="321"/>
      <c r="B30" s="361"/>
      <c r="C30" s="468"/>
      <c r="D30" s="38" t="s">
        <v>64</v>
      </c>
      <c r="E30" s="364"/>
      <c r="F30" s="403"/>
      <c r="G30" s="47" t="s">
        <v>10</v>
      </c>
      <c r="H30" s="270">
        <v>118.6</v>
      </c>
      <c r="I30" s="59">
        <v>118.6</v>
      </c>
      <c r="J30" s="221">
        <v>118.6</v>
      </c>
      <c r="K30" s="208"/>
      <c r="L30" s="164">
        <v>4</v>
      </c>
      <c r="M30" s="202">
        <v>3</v>
      </c>
      <c r="N30" s="168"/>
      <c r="O30" s="43"/>
    </row>
    <row r="31" spans="1:15" ht="41.25" customHeight="1" x14ac:dyDescent="0.2">
      <c r="A31" s="321"/>
      <c r="B31" s="361"/>
      <c r="C31" s="468"/>
      <c r="D31" s="36" t="s">
        <v>65</v>
      </c>
      <c r="E31" s="364"/>
      <c r="F31" s="403"/>
      <c r="G31" s="37" t="s">
        <v>10</v>
      </c>
      <c r="H31" s="270">
        <v>45</v>
      </c>
      <c r="I31" s="59">
        <v>45</v>
      </c>
      <c r="J31" s="221">
        <v>44.8</v>
      </c>
      <c r="K31" s="227"/>
      <c r="L31" s="163">
        <v>8</v>
      </c>
      <c r="M31" s="202">
        <v>10</v>
      </c>
      <c r="N31" s="168"/>
      <c r="O31" s="43"/>
    </row>
    <row r="32" spans="1:15" ht="39" customHeight="1" x14ac:dyDescent="0.2">
      <c r="A32" s="321"/>
      <c r="B32" s="361"/>
      <c r="C32" s="468"/>
      <c r="D32" s="38" t="s">
        <v>66</v>
      </c>
      <c r="E32" s="364"/>
      <c r="F32" s="403"/>
      <c r="G32" s="47" t="s">
        <v>10</v>
      </c>
      <c r="H32" s="270">
        <v>26</v>
      </c>
      <c r="I32" s="59">
        <v>26</v>
      </c>
      <c r="J32" s="221">
        <v>26</v>
      </c>
      <c r="K32" s="227"/>
      <c r="L32" s="164">
        <v>1</v>
      </c>
      <c r="M32" s="202">
        <v>1</v>
      </c>
      <c r="N32" s="168"/>
      <c r="O32" s="43"/>
    </row>
    <row r="33" spans="1:17" ht="27.75" customHeight="1" x14ac:dyDescent="0.2">
      <c r="A33" s="321"/>
      <c r="B33" s="361"/>
      <c r="C33" s="468"/>
      <c r="D33" s="36" t="s">
        <v>67</v>
      </c>
      <c r="E33" s="364"/>
      <c r="F33" s="403"/>
      <c r="G33" s="37" t="s">
        <v>10</v>
      </c>
      <c r="H33" s="270">
        <v>29.7</v>
      </c>
      <c r="I33" s="59">
        <v>29.7</v>
      </c>
      <c r="J33" s="221">
        <v>29.7</v>
      </c>
      <c r="K33" s="208"/>
      <c r="L33" s="163">
        <v>1</v>
      </c>
      <c r="M33" s="202">
        <v>1</v>
      </c>
      <c r="N33" s="168"/>
      <c r="O33" s="43"/>
    </row>
    <row r="34" spans="1:17" ht="15.75" customHeight="1" x14ac:dyDescent="0.2">
      <c r="A34" s="321"/>
      <c r="B34" s="361"/>
      <c r="C34" s="468"/>
      <c r="D34" s="442" t="s">
        <v>48</v>
      </c>
      <c r="E34" s="364"/>
      <c r="F34" s="403"/>
      <c r="G34" s="47" t="s">
        <v>10</v>
      </c>
      <c r="H34" s="271">
        <v>172.8</v>
      </c>
      <c r="I34" s="95">
        <v>172.8</v>
      </c>
      <c r="J34" s="222">
        <v>172.8</v>
      </c>
      <c r="K34" s="471"/>
      <c r="L34" s="469">
        <v>1</v>
      </c>
      <c r="M34" s="338">
        <v>1</v>
      </c>
      <c r="N34" s="328"/>
      <c r="O34" s="330"/>
    </row>
    <row r="35" spans="1:17" ht="15.75" customHeight="1" thickBot="1" x14ac:dyDescent="0.25">
      <c r="A35" s="320"/>
      <c r="B35" s="362"/>
      <c r="C35" s="436"/>
      <c r="D35" s="443"/>
      <c r="E35" s="365"/>
      <c r="F35" s="404"/>
      <c r="G35" s="273" t="s">
        <v>11</v>
      </c>
      <c r="H35" s="261">
        <f>SUM(H27:H34)</f>
        <v>515.79999999999995</v>
      </c>
      <c r="I35" s="261">
        <f>SUM(I27:I34)</f>
        <v>505.79999999999995</v>
      </c>
      <c r="J35" s="261">
        <f>SUM(J27:J34)</f>
        <v>505.59999999999997</v>
      </c>
      <c r="K35" s="472"/>
      <c r="L35" s="470"/>
      <c r="M35" s="339"/>
      <c r="N35" s="329"/>
      <c r="O35" s="331"/>
    </row>
    <row r="36" spans="1:17" ht="16.5" customHeight="1" x14ac:dyDescent="0.2">
      <c r="A36" s="319" t="s">
        <v>9</v>
      </c>
      <c r="B36" s="360" t="s">
        <v>12</v>
      </c>
      <c r="C36" s="435" t="s">
        <v>13</v>
      </c>
      <c r="D36" s="501" t="s">
        <v>80</v>
      </c>
      <c r="E36" s="504"/>
      <c r="F36" s="500" t="s">
        <v>32</v>
      </c>
      <c r="G36" s="5" t="s">
        <v>10</v>
      </c>
      <c r="H36" s="262">
        <v>0</v>
      </c>
      <c r="I36" s="54">
        <v>92.7</v>
      </c>
      <c r="J36" s="216">
        <v>92.4</v>
      </c>
      <c r="K36" s="143" t="s">
        <v>84</v>
      </c>
      <c r="L36" s="162">
        <v>1</v>
      </c>
      <c r="M36" s="201">
        <v>1</v>
      </c>
      <c r="N36" s="167"/>
      <c r="O36" s="80"/>
    </row>
    <row r="37" spans="1:17" ht="27.75" customHeight="1" x14ac:dyDescent="0.2">
      <c r="A37" s="321"/>
      <c r="B37" s="361"/>
      <c r="C37" s="468"/>
      <c r="D37" s="502"/>
      <c r="E37" s="505"/>
      <c r="F37" s="447"/>
      <c r="G37" s="3" t="s">
        <v>22</v>
      </c>
      <c r="H37" s="260">
        <v>0</v>
      </c>
      <c r="I37" s="53">
        <v>0</v>
      </c>
      <c r="J37" s="215"/>
      <c r="K37" s="31" t="s">
        <v>81</v>
      </c>
      <c r="L37" s="163">
        <v>60</v>
      </c>
      <c r="M37" s="202">
        <v>60</v>
      </c>
      <c r="N37" s="168"/>
      <c r="O37" s="43"/>
    </row>
    <row r="38" spans="1:17" ht="29.25" customHeight="1" thickBot="1" x14ac:dyDescent="0.25">
      <c r="A38" s="320"/>
      <c r="B38" s="362"/>
      <c r="C38" s="436"/>
      <c r="D38" s="503"/>
      <c r="E38" s="506"/>
      <c r="F38" s="448"/>
      <c r="G38" s="273" t="s">
        <v>11</v>
      </c>
      <c r="H38" s="261">
        <f>SUM(H36:H37)</f>
        <v>0</v>
      </c>
      <c r="I38" s="261">
        <f>SUM(I36:I37)</f>
        <v>92.7</v>
      </c>
      <c r="J38" s="261">
        <f>SUM(J36:J37)</f>
        <v>92.4</v>
      </c>
      <c r="K38" s="161" t="s">
        <v>82</v>
      </c>
      <c r="L38" s="166">
        <v>22</v>
      </c>
      <c r="M38" s="203">
        <v>22</v>
      </c>
      <c r="N38" s="169"/>
      <c r="O38" s="81"/>
    </row>
    <row r="39" spans="1:17" ht="15.75" customHeight="1" thickBot="1" x14ac:dyDescent="0.25">
      <c r="A39" s="110" t="s">
        <v>9</v>
      </c>
      <c r="B39" s="111" t="s">
        <v>12</v>
      </c>
      <c r="C39" s="454" t="s">
        <v>16</v>
      </c>
      <c r="D39" s="455"/>
      <c r="E39" s="454"/>
      <c r="F39" s="454"/>
      <c r="G39" s="454"/>
      <c r="H39" s="82">
        <f>H38+H35+H25</f>
        <v>11260.9</v>
      </c>
      <c r="I39" s="82">
        <f>I38+I35+I25</f>
        <v>11458.099999999999</v>
      </c>
      <c r="J39" s="82">
        <f>J38+J35+J25</f>
        <v>11396.5</v>
      </c>
      <c r="K39" s="332"/>
      <c r="L39" s="333"/>
      <c r="M39" s="333"/>
      <c r="N39" s="333"/>
      <c r="O39" s="334"/>
    </row>
    <row r="40" spans="1:17" ht="16.5" customHeight="1" thickBot="1" x14ac:dyDescent="0.25">
      <c r="A40" s="119" t="s">
        <v>9</v>
      </c>
      <c r="B40" s="120" t="s">
        <v>13</v>
      </c>
      <c r="C40" s="335" t="s">
        <v>2</v>
      </c>
      <c r="D40" s="336"/>
      <c r="E40" s="336"/>
      <c r="F40" s="336"/>
      <c r="G40" s="336"/>
      <c r="H40" s="336"/>
      <c r="I40" s="336"/>
      <c r="J40" s="336"/>
      <c r="K40" s="336"/>
      <c r="L40" s="336"/>
      <c r="M40" s="336"/>
      <c r="N40" s="336"/>
      <c r="O40" s="337"/>
    </row>
    <row r="41" spans="1:17" ht="27" customHeight="1" x14ac:dyDescent="0.2">
      <c r="A41" s="121" t="s">
        <v>9</v>
      </c>
      <c r="B41" s="122" t="s">
        <v>13</v>
      </c>
      <c r="C41" s="498" t="s">
        <v>9</v>
      </c>
      <c r="D41" s="456" t="s">
        <v>79</v>
      </c>
      <c r="E41" s="427" t="s">
        <v>36</v>
      </c>
      <c r="F41" s="189">
        <v>5</v>
      </c>
      <c r="G41" s="51" t="s">
        <v>42</v>
      </c>
      <c r="H41" s="266">
        <v>70</v>
      </c>
      <c r="I41" s="55">
        <v>70</v>
      </c>
      <c r="J41" s="55">
        <v>70</v>
      </c>
      <c r="K41" s="149" t="s">
        <v>77</v>
      </c>
      <c r="L41" s="151">
        <v>1</v>
      </c>
      <c r="M41" s="212">
        <v>1</v>
      </c>
      <c r="N41" s="529" t="s">
        <v>118</v>
      </c>
      <c r="O41" s="451" t="s">
        <v>142</v>
      </c>
    </row>
    <row r="42" spans="1:17" ht="27" customHeight="1" x14ac:dyDescent="0.2">
      <c r="A42" s="123"/>
      <c r="B42" s="124"/>
      <c r="C42" s="498"/>
      <c r="D42" s="457"/>
      <c r="E42" s="428"/>
      <c r="F42" s="190"/>
      <c r="G42" s="40" t="s">
        <v>10</v>
      </c>
      <c r="H42" s="274">
        <v>0</v>
      </c>
      <c r="I42" s="60">
        <v>1000</v>
      </c>
      <c r="J42" s="60">
        <v>1000</v>
      </c>
      <c r="K42" s="340" t="s">
        <v>115</v>
      </c>
      <c r="L42" s="200">
        <v>13</v>
      </c>
      <c r="M42" s="210">
        <v>3.25</v>
      </c>
      <c r="N42" s="530"/>
      <c r="O42" s="452"/>
    </row>
    <row r="43" spans="1:17" ht="27" customHeight="1" x14ac:dyDescent="0.2">
      <c r="A43" s="123"/>
      <c r="B43" s="124"/>
      <c r="C43" s="498"/>
      <c r="D43" s="457"/>
      <c r="E43" s="428"/>
      <c r="F43" s="516"/>
      <c r="G43" s="33" t="s">
        <v>26</v>
      </c>
      <c r="H43" s="266">
        <v>0</v>
      </c>
      <c r="I43" s="55">
        <v>2700</v>
      </c>
      <c r="J43" s="55"/>
      <c r="K43" s="341"/>
      <c r="L43" s="152"/>
      <c r="M43" s="213"/>
      <c r="N43" s="530"/>
      <c r="O43" s="452"/>
    </row>
    <row r="44" spans="1:17" ht="15.75" customHeight="1" thickBot="1" x14ac:dyDescent="0.25">
      <c r="A44" s="125"/>
      <c r="B44" s="126"/>
      <c r="C44" s="499"/>
      <c r="D44" s="458"/>
      <c r="E44" s="429"/>
      <c r="F44" s="517"/>
      <c r="G44" s="265" t="s">
        <v>11</v>
      </c>
      <c r="H44" s="261">
        <f>SUM(H41:H43)</f>
        <v>70</v>
      </c>
      <c r="I44" s="261">
        <f>SUM(I41:I43)</f>
        <v>3770</v>
      </c>
      <c r="J44" s="261">
        <f>SUM(J41:J43)</f>
        <v>1070</v>
      </c>
      <c r="K44" s="342"/>
      <c r="L44" s="148"/>
      <c r="M44" s="211"/>
      <c r="N44" s="531"/>
      <c r="O44" s="453"/>
      <c r="Q44" s="83"/>
    </row>
    <row r="45" spans="1:17" ht="15" customHeight="1" x14ac:dyDescent="0.2">
      <c r="A45" s="127" t="s">
        <v>9</v>
      </c>
      <c r="B45" s="128" t="s">
        <v>13</v>
      </c>
      <c r="C45" s="186" t="s">
        <v>12</v>
      </c>
      <c r="D45" s="464" t="s">
        <v>49</v>
      </c>
      <c r="E45" s="414" t="s">
        <v>37</v>
      </c>
      <c r="F45" s="191" t="s">
        <v>31</v>
      </c>
      <c r="G45" s="13"/>
      <c r="H45" s="275"/>
      <c r="I45" s="61"/>
      <c r="J45" s="298"/>
      <c r="K45" s="287"/>
      <c r="L45" s="153"/>
      <c r="M45" s="212"/>
      <c r="N45" s="532" t="s">
        <v>144</v>
      </c>
      <c r="O45" s="405"/>
      <c r="Q45" s="83"/>
    </row>
    <row r="46" spans="1:17" ht="15" customHeight="1" x14ac:dyDescent="0.2">
      <c r="A46" s="129"/>
      <c r="B46" s="130"/>
      <c r="C46" s="187"/>
      <c r="D46" s="412"/>
      <c r="E46" s="415"/>
      <c r="F46" s="192"/>
      <c r="G46" s="24" t="s">
        <v>22</v>
      </c>
      <c r="H46" s="276">
        <v>200</v>
      </c>
      <c r="I46" s="62">
        <v>200</v>
      </c>
      <c r="J46" s="299">
        <v>0</v>
      </c>
      <c r="K46" s="219"/>
      <c r="L46" s="154"/>
      <c r="M46" s="213"/>
      <c r="N46" s="533"/>
      <c r="O46" s="406"/>
    </row>
    <row r="47" spans="1:17" ht="15" customHeight="1" x14ac:dyDescent="0.2">
      <c r="A47" s="129"/>
      <c r="B47" s="130"/>
      <c r="C47" s="187"/>
      <c r="D47" s="412" t="s">
        <v>85</v>
      </c>
      <c r="E47" s="415"/>
      <c r="F47" s="192"/>
      <c r="G47" s="25"/>
      <c r="H47" s="266"/>
      <c r="I47" s="55"/>
      <c r="J47" s="300"/>
      <c r="K47" s="219"/>
      <c r="L47" s="154"/>
      <c r="M47" s="213"/>
      <c r="N47" s="533"/>
      <c r="O47" s="406"/>
    </row>
    <row r="48" spans="1:17" ht="15" customHeight="1" x14ac:dyDescent="0.2">
      <c r="A48" s="129"/>
      <c r="B48" s="130"/>
      <c r="C48" s="187"/>
      <c r="D48" s="412"/>
      <c r="E48" s="415"/>
      <c r="F48" s="192"/>
      <c r="G48" s="25"/>
      <c r="H48" s="266"/>
      <c r="I48" s="55"/>
      <c r="J48" s="300"/>
      <c r="K48" s="219"/>
      <c r="L48" s="154"/>
      <c r="M48" s="213"/>
      <c r="N48" s="533"/>
      <c r="O48" s="406"/>
    </row>
    <row r="49" spans="1:17" ht="12" customHeight="1" x14ac:dyDescent="0.2">
      <c r="A49" s="129"/>
      <c r="B49" s="130"/>
      <c r="C49" s="187"/>
      <c r="D49" s="412"/>
      <c r="E49" s="415"/>
      <c r="F49" s="192"/>
      <c r="G49" s="25"/>
      <c r="H49" s="266"/>
      <c r="I49" s="55"/>
      <c r="J49" s="300"/>
      <c r="K49" s="219"/>
      <c r="L49" s="154"/>
      <c r="M49" s="213"/>
      <c r="N49" s="533"/>
      <c r="O49" s="406"/>
    </row>
    <row r="50" spans="1:17" ht="40.5" customHeight="1" x14ac:dyDescent="0.2">
      <c r="A50" s="129"/>
      <c r="B50" s="130"/>
      <c r="C50" s="187"/>
      <c r="D50" s="258" t="s">
        <v>86</v>
      </c>
      <c r="E50" s="415"/>
      <c r="F50" s="192"/>
      <c r="G50" s="25"/>
      <c r="H50" s="266"/>
      <c r="I50" s="55"/>
      <c r="J50" s="300"/>
      <c r="K50" s="219"/>
      <c r="L50" s="154"/>
      <c r="M50" s="213"/>
      <c r="N50" s="533"/>
      <c r="O50" s="406"/>
    </row>
    <row r="51" spans="1:17" ht="66" customHeight="1" x14ac:dyDescent="0.2">
      <c r="A51" s="129"/>
      <c r="B51" s="130"/>
      <c r="C51" s="187"/>
      <c r="D51" s="258" t="s">
        <v>87</v>
      </c>
      <c r="E51" s="415"/>
      <c r="F51" s="192"/>
      <c r="G51" s="25"/>
      <c r="H51" s="266"/>
      <c r="I51" s="55"/>
      <c r="J51" s="300"/>
      <c r="K51" s="219"/>
      <c r="L51" s="154"/>
      <c r="M51" s="213"/>
      <c r="N51" s="533"/>
      <c r="O51" s="406"/>
    </row>
    <row r="52" spans="1:17" ht="27" customHeight="1" x14ac:dyDescent="0.2">
      <c r="A52" s="129"/>
      <c r="B52" s="130"/>
      <c r="C52" s="187"/>
      <c r="D52" s="412" t="s">
        <v>50</v>
      </c>
      <c r="E52" s="415"/>
      <c r="F52" s="192"/>
      <c r="G52" s="25"/>
      <c r="H52" s="266"/>
      <c r="I52" s="55"/>
      <c r="J52" s="300"/>
      <c r="K52" s="219"/>
      <c r="L52" s="154"/>
      <c r="M52" s="213"/>
      <c r="N52" s="533"/>
      <c r="O52" s="406"/>
    </row>
    <row r="53" spans="1:17" ht="14.25" customHeight="1" thickBot="1" x14ac:dyDescent="0.25">
      <c r="A53" s="131"/>
      <c r="B53" s="132"/>
      <c r="C53" s="188"/>
      <c r="D53" s="413"/>
      <c r="E53" s="416"/>
      <c r="F53" s="199"/>
      <c r="G53" s="297" t="s">
        <v>11</v>
      </c>
      <c r="H53" s="261">
        <f>SUM(H46:H52)</f>
        <v>200</v>
      </c>
      <c r="I53" s="261">
        <f>SUM(I46:I52)</f>
        <v>200</v>
      </c>
      <c r="J53" s="286">
        <f>SUM(J46:J52)</f>
        <v>0</v>
      </c>
      <c r="K53" s="288"/>
      <c r="L53" s="155"/>
      <c r="M53" s="211"/>
      <c r="N53" s="534"/>
      <c r="O53" s="331"/>
    </row>
    <row r="54" spans="1:17" ht="24" customHeight="1" x14ac:dyDescent="0.2">
      <c r="A54" s="485" t="s">
        <v>9</v>
      </c>
      <c r="B54" s="475" t="s">
        <v>13</v>
      </c>
      <c r="C54" s="479" t="s">
        <v>13</v>
      </c>
      <c r="D54" s="424" t="s">
        <v>51</v>
      </c>
      <c r="E54" s="427" t="s">
        <v>27</v>
      </c>
      <c r="F54" s="193" t="s">
        <v>31</v>
      </c>
      <c r="G54" s="4" t="s">
        <v>42</v>
      </c>
      <c r="H54" s="277">
        <v>915.7</v>
      </c>
      <c r="I54" s="63">
        <v>915.7</v>
      </c>
      <c r="J54" s="291">
        <v>915.7</v>
      </c>
      <c r="K54" s="399" t="s">
        <v>75</v>
      </c>
      <c r="L54" s="156"/>
      <c r="M54" s="212"/>
      <c r="N54" s="322" t="s">
        <v>145</v>
      </c>
      <c r="O54" s="325"/>
    </row>
    <row r="55" spans="1:17" ht="24" customHeight="1" x14ac:dyDescent="0.2">
      <c r="A55" s="486"/>
      <c r="B55" s="476"/>
      <c r="C55" s="480"/>
      <c r="D55" s="425"/>
      <c r="E55" s="428"/>
      <c r="F55" s="194"/>
      <c r="G55" s="9" t="s">
        <v>22</v>
      </c>
      <c r="H55" s="278">
        <v>884.4</v>
      </c>
      <c r="I55" s="64">
        <v>884.4</v>
      </c>
      <c r="J55" s="292">
        <v>880.7</v>
      </c>
      <c r="K55" s="519"/>
      <c r="L55" s="157"/>
      <c r="M55" s="213"/>
      <c r="N55" s="323"/>
      <c r="O55" s="326"/>
    </row>
    <row r="56" spans="1:17" ht="24" customHeight="1" x14ac:dyDescent="0.2">
      <c r="A56" s="487"/>
      <c r="B56" s="477"/>
      <c r="C56" s="481"/>
      <c r="D56" s="425"/>
      <c r="E56" s="428"/>
      <c r="F56" s="430"/>
      <c r="G56" s="2" t="s">
        <v>26</v>
      </c>
      <c r="H56" s="278">
        <v>0</v>
      </c>
      <c r="I56" s="64">
        <v>267.60000000000002</v>
      </c>
      <c r="J56" s="292">
        <v>207.1</v>
      </c>
      <c r="K56" s="28" t="s">
        <v>76</v>
      </c>
      <c r="L56" s="34">
        <v>1</v>
      </c>
      <c r="M56" s="213">
        <v>1</v>
      </c>
      <c r="N56" s="323"/>
      <c r="O56" s="326"/>
    </row>
    <row r="57" spans="1:17" ht="24" customHeight="1" x14ac:dyDescent="0.2">
      <c r="A57" s="487"/>
      <c r="B57" s="477"/>
      <c r="C57" s="481"/>
      <c r="D57" s="425"/>
      <c r="E57" s="428"/>
      <c r="F57" s="430"/>
      <c r="G57" s="2" t="s">
        <v>10</v>
      </c>
      <c r="H57" s="260"/>
      <c r="I57" s="53"/>
      <c r="J57" s="293">
        <v>6.4</v>
      </c>
      <c r="K57" s="28"/>
      <c r="L57" s="34"/>
      <c r="M57" s="257"/>
      <c r="N57" s="323"/>
      <c r="O57" s="326"/>
    </row>
    <row r="58" spans="1:17" ht="49.5" customHeight="1" thickBot="1" x14ac:dyDescent="0.25">
      <c r="A58" s="488"/>
      <c r="B58" s="478"/>
      <c r="C58" s="482"/>
      <c r="D58" s="426"/>
      <c r="E58" s="429"/>
      <c r="F58" s="357"/>
      <c r="G58" s="282" t="s">
        <v>11</v>
      </c>
      <c r="H58" s="279">
        <f>SUM(H54:H56)</f>
        <v>1800.1</v>
      </c>
      <c r="I58" s="279">
        <f>SUM(I54:I56)</f>
        <v>2067.6999999999998</v>
      </c>
      <c r="J58" s="279">
        <f>SUM(J54:J57)</f>
        <v>2009.9</v>
      </c>
      <c r="K58" s="32"/>
      <c r="L58" s="158"/>
      <c r="M58" s="211"/>
      <c r="N58" s="324"/>
      <c r="O58" s="327"/>
    </row>
    <row r="59" spans="1:17" ht="15" customHeight="1" x14ac:dyDescent="0.2">
      <c r="A59" s="489" t="s">
        <v>9</v>
      </c>
      <c r="B59" s="483" t="s">
        <v>13</v>
      </c>
      <c r="C59" s="484" t="s">
        <v>14</v>
      </c>
      <c r="D59" s="440" t="s">
        <v>52</v>
      </c>
      <c r="E59" s="414" t="s">
        <v>28</v>
      </c>
      <c r="F59" s="195" t="s">
        <v>31</v>
      </c>
      <c r="G59" s="6" t="s">
        <v>42</v>
      </c>
      <c r="H59" s="262">
        <v>6</v>
      </c>
      <c r="I59" s="54">
        <v>6</v>
      </c>
      <c r="J59" s="216">
        <v>6</v>
      </c>
      <c r="K59" s="399" t="s">
        <v>75</v>
      </c>
      <c r="L59" s="159"/>
      <c r="M59" s="212"/>
      <c r="N59" s="522"/>
      <c r="O59" s="405"/>
    </row>
    <row r="60" spans="1:17" ht="15" customHeight="1" x14ac:dyDescent="0.2">
      <c r="A60" s="486"/>
      <c r="B60" s="476"/>
      <c r="C60" s="480"/>
      <c r="D60" s="518"/>
      <c r="E60" s="415"/>
      <c r="F60" s="447"/>
      <c r="G60" s="3" t="s">
        <v>10</v>
      </c>
      <c r="H60" s="260">
        <v>0</v>
      </c>
      <c r="I60" s="53">
        <v>16.3</v>
      </c>
      <c r="J60" s="215">
        <v>16.3</v>
      </c>
      <c r="K60" s="400"/>
      <c r="L60" s="157"/>
      <c r="M60" s="213"/>
      <c r="N60" s="523"/>
      <c r="O60" s="406"/>
    </row>
    <row r="61" spans="1:17" ht="15" customHeight="1" thickBot="1" x14ac:dyDescent="0.25">
      <c r="A61" s="488"/>
      <c r="B61" s="478"/>
      <c r="C61" s="482"/>
      <c r="D61" s="441"/>
      <c r="E61" s="416"/>
      <c r="F61" s="448"/>
      <c r="G61" s="282" t="s">
        <v>11</v>
      </c>
      <c r="H61" s="261">
        <f>SUM(H59:H60)</f>
        <v>6</v>
      </c>
      <c r="I61" s="261">
        <f>SUM(I59:I60)</f>
        <v>22.3</v>
      </c>
      <c r="J61" s="261">
        <f>SUM(J59:J60)</f>
        <v>22.3</v>
      </c>
      <c r="K61" s="150"/>
      <c r="L61" s="157"/>
      <c r="M61" s="211"/>
      <c r="N61" s="329"/>
      <c r="O61" s="331"/>
    </row>
    <row r="62" spans="1:17" ht="41.25" customHeight="1" x14ac:dyDescent="0.2">
      <c r="A62" s="489" t="s">
        <v>9</v>
      </c>
      <c r="B62" s="483" t="s">
        <v>13</v>
      </c>
      <c r="C62" s="484" t="s">
        <v>41</v>
      </c>
      <c r="D62" s="39" t="s">
        <v>88</v>
      </c>
      <c r="E62" s="414"/>
      <c r="F62" s="195" t="s">
        <v>32</v>
      </c>
      <c r="G62" s="7" t="s">
        <v>10</v>
      </c>
      <c r="H62" s="280">
        <v>0</v>
      </c>
      <c r="I62" s="65">
        <v>16.2</v>
      </c>
      <c r="J62" s="232">
        <v>16.2</v>
      </c>
      <c r="K62" s="233" t="s">
        <v>116</v>
      </c>
      <c r="L62" s="234">
        <v>450</v>
      </c>
      <c r="M62" s="235">
        <v>450</v>
      </c>
      <c r="N62" s="171"/>
      <c r="O62" s="84"/>
      <c r="Q62" s="83"/>
    </row>
    <row r="63" spans="1:17" ht="25.5" customHeight="1" x14ac:dyDescent="0.2">
      <c r="A63" s="486"/>
      <c r="B63" s="476"/>
      <c r="C63" s="480"/>
      <c r="D63" s="442" t="s">
        <v>89</v>
      </c>
      <c r="E63" s="415"/>
      <c r="F63" s="447"/>
      <c r="G63" s="6"/>
      <c r="H63" s="281"/>
      <c r="I63" s="66"/>
      <c r="J63" s="66"/>
      <c r="K63" s="340" t="s">
        <v>117</v>
      </c>
      <c r="L63" s="173">
        <v>500</v>
      </c>
      <c r="M63" s="236">
        <v>500</v>
      </c>
      <c r="N63" s="174"/>
      <c r="O63" s="175"/>
    </row>
    <row r="64" spans="1:17" ht="18.75" customHeight="1" thickBot="1" x14ac:dyDescent="0.25">
      <c r="A64" s="488"/>
      <c r="B64" s="478"/>
      <c r="C64" s="482"/>
      <c r="D64" s="443"/>
      <c r="E64" s="416"/>
      <c r="F64" s="448"/>
      <c r="G64" s="282" t="s">
        <v>11</v>
      </c>
      <c r="H64" s="261">
        <f>SUM(H62:H63)</f>
        <v>0</v>
      </c>
      <c r="I64" s="261">
        <f>SUM(I62:I63)</f>
        <v>16.2</v>
      </c>
      <c r="J64" s="261">
        <f>SUM(J62:J63)</f>
        <v>16.2</v>
      </c>
      <c r="K64" s="342"/>
      <c r="L64" s="160"/>
      <c r="M64" s="211"/>
      <c r="N64" s="172"/>
      <c r="O64" s="85"/>
    </row>
    <row r="65" spans="1:15" ht="15" customHeight="1" thickBot="1" x14ac:dyDescent="0.25">
      <c r="A65" s="110" t="s">
        <v>9</v>
      </c>
      <c r="B65" s="111" t="s">
        <v>13</v>
      </c>
      <c r="C65" s="431" t="s">
        <v>16</v>
      </c>
      <c r="D65" s="431"/>
      <c r="E65" s="431"/>
      <c r="F65" s="431"/>
      <c r="G65" s="432"/>
      <c r="H65" s="15">
        <f>H64+H61+H58+H53+H44</f>
        <v>2076.1</v>
      </c>
      <c r="I65" s="15">
        <f>I64+I61+I58+I53+I44</f>
        <v>6076.2</v>
      </c>
      <c r="J65" s="15">
        <f>J64+J61+J58+J53+J44</f>
        <v>3118.4</v>
      </c>
      <c r="K65" s="526"/>
      <c r="L65" s="527"/>
      <c r="M65" s="527"/>
      <c r="N65" s="527"/>
      <c r="O65" s="528"/>
    </row>
    <row r="66" spans="1:15" ht="16.5" customHeight="1" thickBot="1" x14ac:dyDescent="0.25">
      <c r="A66" s="133" t="s">
        <v>9</v>
      </c>
      <c r="B66" s="112" t="s">
        <v>14</v>
      </c>
      <c r="C66" s="346" t="s">
        <v>35</v>
      </c>
      <c r="D66" s="347"/>
      <c r="E66" s="347"/>
      <c r="F66" s="347"/>
      <c r="G66" s="347"/>
      <c r="H66" s="347"/>
      <c r="I66" s="347"/>
      <c r="J66" s="347"/>
      <c r="K66" s="347"/>
      <c r="L66" s="347"/>
      <c r="M66" s="347"/>
      <c r="N66" s="347"/>
      <c r="O66" s="349"/>
    </row>
    <row r="67" spans="1:15" ht="42.75" customHeight="1" x14ac:dyDescent="0.2">
      <c r="A67" s="319" t="s">
        <v>9</v>
      </c>
      <c r="B67" s="360" t="s">
        <v>14</v>
      </c>
      <c r="C67" s="435" t="s">
        <v>9</v>
      </c>
      <c r="D67" s="22" t="s">
        <v>53</v>
      </c>
      <c r="E67" s="363" t="s">
        <v>46</v>
      </c>
      <c r="F67" s="356" t="s">
        <v>32</v>
      </c>
      <c r="G67" s="1"/>
      <c r="H67" s="283"/>
      <c r="I67" s="67"/>
      <c r="J67" s="67"/>
      <c r="K67" s="143" t="s">
        <v>78</v>
      </c>
      <c r="L67" s="145" t="s">
        <v>32</v>
      </c>
      <c r="M67" s="201">
        <v>2</v>
      </c>
      <c r="N67" s="239"/>
      <c r="O67" s="240"/>
    </row>
    <row r="68" spans="1:15" ht="27" customHeight="1" x14ac:dyDescent="0.2">
      <c r="A68" s="321"/>
      <c r="B68" s="361"/>
      <c r="C68" s="468"/>
      <c r="D68" s="41" t="s">
        <v>54</v>
      </c>
      <c r="E68" s="364"/>
      <c r="F68" s="430"/>
      <c r="G68" s="9" t="s">
        <v>10</v>
      </c>
      <c r="H68" s="284">
        <v>450</v>
      </c>
      <c r="I68" s="68">
        <v>450</v>
      </c>
      <c r="J68" s="237">
        <v>450</v>
      </c>
      <c r="K68" s="94" t="s">
        <v>71</v>
      </c>
      <c r="L68" s="146" t="s">
        <v>72</v>
      </c>
      <c r="M68" s="202">
        <v>1</v>
      </c>
      <c r="N68" s="241"/>
      <c r="O68" s="242"/>
    </row>
    <row r="69" spans="1:15" ht="27" customHeight="1" x14ac:dyDescent="0.2">
      <c r="A69" s="321"/>
      <c r="B69" s="361"/>
      <c r="C69" s="468"/>
      <c r="D69" s="41" t="s">
        <v>55</v>
      </c>
      <c r="E69" s="364"/>
      <c r="F69" s="430"/>
      <c r="G69" s="181" t="s">
        <v>10</v>
      </c>
      <c r="H69" s="285">
        <v>180</v>
      </c>
      <c r="I69" s="69">
        <v>180</v>
      </c>
      <c r="J69" s="238">
        <v>180</v>
      </c>
      <c r="K69" s="94" t="s">
        <v>71</v>
      </c>
      <c r="L69" s="146" t="s">
        <v>72</v>
      </c>
      <c r="M69" s="202">
        <v>1</v>
      </c>
      <c r="N69" s="241"/>
      <c r="O69" s="242"/>
    </row>
    <row r="70" spans="1:15" ht="16.5" customHeight="1" x14ac:dyDescent="0.2">
      <c r="A70" s="321"/>
      <c r="B70" s="361"/>
      <c r="C70" s="468"/>
      <c r="D70" s="449" t="s">
        <v>90</v>
      </c>
      <c r="E70" s="364"/>
      <c r="F70" s="430"/>
      <c r="G70" s="181" t="s">
        <v>10</v>
      </c>
      <c r="H70" s="285">
        <v>0</v>
      </c>
      <c r="I70" s="69">
        <v>100</v>
      </c>
      <c r="J70" s="238">
        <v>100</v>
      </c>
      <c r="K70" s="94" t="s">
        <v>91</v>
      </c>
      <c r="L70" s="146" t="s">
        <v>72</v>
      </c>
      <c r="M70" s="338">
        <v>1</v>
      </c>
      <c r="N70" s="524"/>
      <c r="O70" s="520"/>
    </row>
    <row r="71" spans="1:15" ht="15" customHeight="1" thickBot="1" x14ac:dyDescent="0.25">
      <c r="A71" s="320"/>
      <c r="B71" s="362"/>
      <c r="C71" s="436"/>
      <c r="D71" s="450"/>
      <c r="E71" s="365"/>
      <c r="F71" s="357"/>
      <c r="G71" s="282" t="s">
        <v>11</v>
      </c>
      <c r="H71" s="261">
        <f>SUM(H68:H70)</f>
        <v>630</v>
      </c>
      <c r="I71" s="261">
        <f>SUM(I68:I70)</f>
        <v>730</v>
      </c>
      <c r="J71" s="263">
        <f>SUM(J68:J70)</f>
        <v>730</v>
      </c>
      <c r="K71" s="144"/>
      <c r="L71" s="147"/>
      <c r="M71" s="339"/>
      <c r="N71" s="525"/>
      <c r="O71" s="521"/>
    </row>
    <row r="72" spans="1:15" ht="27" customHeight="1" x14ac:dyDescent="0.2">
      <c r="A72" s="319" t="s">
        <v>9</v>
      </c>
      <c r="B72" s="360" t="s">
        <v>14</v>
      </c>
      <c r="C72" s="350" t="s">
        <v>12</v>
      </c>
      <c r="D72" s="353" t="s">
        <v>30</v>
      </c>
      <c r="E72" s="363" t="s">
        <v>46</v>
      </c>
      <c r="F72" s="193" t="s">
        <v>32</v>
      </c>
      <c r="G72" s="1" t="s">
        <v>10</v>
      </c>
      <c r="H72" s="280">
        <v>45</v>
      </c>
      <c r="I72" s="65">
        <v>45</v>
      </c>
      <c r="J72" s="232">
        <v>44.6</v>
      </c>
      <c r="K72" s="399" t="s">
        <v>74</v>
      </c>
      <c r="L72" s="145" t="s">
        <v>73</v>
      </c>
      <c r="M72" s="212">
        <v>19</v>
      </c>
      <c r="N72" s="322" t="s">
        <v>125</v>
      </c>
      <c r="O72" s="535"/>
    </row>
    <row r="73" spans="1:15" ht="27" customHeight="1" x14ac:dyDescent="0.2">
      <c r="A73" s="321"/>
      <c r="B73" s="361"/>
      <c r="C73" s="351"/>
      <c r="D73" s="354"/>
      <c r="E73" s="364"/>
      <c r="F73" s="430"/>
      <c r="G73" s="23"/>
      <c r="H73" s="262"/>
      <c r="I73" s="54"/>
      <c r="J73" s="216"/>
      <c r="K73" s="400"/>
      <c r="L73" s="34"/>
      <c r="M73" s="243"/>
      <c r="N73" s="323"/>
      <c r="O73" s="536"/>
    </row>
    <row r="74" spans="1:15" ht="14.25" customHeight="1" thickBot="1" x14ac:dyDescent="0.25">
      <c r="A74" s="320"/>
      <c r="B74" s="362"/>
      <c r="C74" s="352"/>
      <c r="D74" s="355"/>
      <c r="E74" s="365"/>
      <c r="F74" s="357"/>
      <c r="G74" s="273" t="s">
        <v>11</v>
      </c>
      <c r="H74" s="261">
        <f>SUM(H72:H73)</f>
        <v>45</v>
      </c>
      <c r="I74" s="261">
        <f>SUM(I72:I73)</f>
        <v>45</v>
      </c>
      <c r="J74" s="261">
        <f>SUM(J72:J73)</f>
        <v>44.6</v>
      </c>
      <c r="K74" s="29"/>
      <c r="L74" s="148"/>
      <c r="M74" s="204"/>
      <c r="N74" s="324"/>
      <c r="O74" s="521"/>
    </row>
    <row r="75" spans="1:15" ht="14.25" customHeight="1" thickBot="1" x14ac:dyDescent="0.25">
      <c r="A75" s="110" t="s">
        <v>9</v>
      </c>
      <c r="B75" s="134" t="s">
        <v>14</v>
      </c>
      <c r="C75" s="431" t="s">
        <v>16</v>
      </c>
      <c r="D75" s="431"/>
      <c r="E75" s="431"/>
      <c r="F75" s="431"/>
      <c r="G75" s="431"/>
      <c r="H75" s="21">
        <f>H74+H71</f>
        <v>675</v>
      </c>
      <c r="I75" s="21">
        <f>I74+I71</f>
        <v>775</v>
      </c>
      <c r="J75" s="21">
        <f>J74+J71</f>
        <v>774.6</v>
      </c>
      <c r="K75" s="343"/>
      <c r="L75" s="344"/>
      <c r="M75" s="344"/>
      <c r="N75" s="344"/>
      <c r="O75" s="345"/>
    </row>
    <row r="76" spans="1:15" ht="15.75" customHeight="1" thickBot="1" x14ac:dyDescent="0.25">
      <c r="A76" s="110" t="s">
        <v>9</v>
      </c>
      <c r="B76" s="433" t="s">
        <v>17</v>
      </c>
      <c r="C76" s="434"/>
      <c r="D76" s="434"/>
      <c r="E76" s="434"/>
      <c r="F76" s="434"/>
      <c r="G76" s="434"/>
      <c r="H76" s="17">
        <f>H75+H65+H39+H18</f>
        <v>15471.1</v>
      </c>
      <c r="I76" s="17">
        <f>I75+I65+I39+I18</f>
        <v>19804.7</v>
      </c>
      <c r="J76" s="86">
        <f>J75+J65+J39+J18</f>
        <v>16784</v>
      </c>
      <c r="K76" s="507"/>
      <c r="L76" s="508"/>
      <c r="M76" s="508"/>
      <c r="N76" s="508"/>
      <c r="O76" s="509"/>
    </row>
    <row r="77" spans="1:15" ht="13.5" customHeight="1" thickBot="1" x14ac:dyDescent="0.25">
      <c r="A77" s="135" t="s">
        <v>15</v>
      </c>
      <c r="B77" s="466" t="s">
        <v>18</v>
      </c>
      <c r="C77" s="467"/>
      <c r="D77" s="467"/>
      <c r="E77" s="467"/>
      <c r="F77" s="467"/>
      <c r="G77" s="467"/>
      <c r="H77" s="16">
        <f>H76</f>
        <v>15471.1</v>
      </c>
      <c r="I77" s="16">
        <f>I76</f>
        <v>19804.7</v>
      </c>
      <c r="J77" s="87">
        <f>J76</f>
        <v>16784</v>
      </c>
      <c r="K77" s="510"/>
      <c r="L77" s="511"/>
      <c r="M77" s="511"/>
      <c r="N77" s="511"/>
      <c r="O77" s="512"/>
    </row>
    <row r="78" spans="1:15" s="12" customFormat="1" ht="14.25" customHeight="1" x14ac:dyDescent="0.2">
      <c r="A78" s="551" t="s">
        <v>104</v>
      </c>
      <c r="B78" s="551"/>
      <c r="C78" s="551"/>
      <c r="D78" s="551"/>
      <c r="E78" s="551"/>
      <c r="F78" s="551"/>
      <c r="G78" s="551"/>
      <c r="H78" s="551"/>
      <c r="I78" s="551"/>
      <c r="J78" s="89"/>
      <c r="K78" s="89"/>
      <c r="L78" s="89"/>
      <c r="M78" s="205"/>
    </row>
    <row r="79" spans="1:15" s="12" customFormat="1" ht="14.25" customHeight="1" x14ac:dyDescent="0.2">
      <c r="A79" s="552" t="s">
        <v>105</v>
      </c>
      <c r="B79" s="552"/>
      <c r="C79" s="552"/>
      <c r="D79" s="552"/>
      <c r="E79" s="552"/>
      <c r="F79" s="552"/>
      <c r="G79" s="552"/>
      <c r="H79" s="552"/>
      <c r="I79" s="552"/>
      <c r="J79" s="88"/>
      <c r="K79" s="88"/>
      <c r="L79" s="88"/>
      <c r="M79" s="206"/>
    </row>
    <row r="80" spans="1:15" ht="16.5" customHeight="1" thickBot="1" x14ac:dyDescent="0.25">
      <c r="A80" s="136"/>
      <c r="C80" s="138"/>
      <c r="D80" s="423" t="s">
        <v>23</v>
      </c>
      <c r="E80" s="423"/>
      <c r="F80" s="423"/>
      <c r="G80" s="423"/>
      <c r="H80" s="423"/>
      <c r="I80" s="423"/>
      <c r="J80" s="423"/>
      <c r="K80" s="11"/>
      <c r="L80" s="11"/>
      <c r="M80" s="223"/>
    </row>
    <row r="81" spans="3:13" ht="60" customHeight="1" x14ac:dyDescent="0.2">
      <c r="C81" s="139"/>
      <c r="D81" s="513" t="s">
        <v>19</v>
      </c>
      <c r="E81" s="514"/>
      <c r="F81" s="514"/>
      <c r="G81" s="515"/>
      <c r="H81" s="90" t="s">
        <v>95</v>
      </c>
      <c r="I81" s="90" t="s">
        <v>96</v>
      </c>
      <c r="J81" s="91" t="s">
        <v>97</v>
      </c>
      <c r="K81" s="70"/>
      <c r="L81" s="539"/>
      <c r="M81" s="539"/>
    </row>
    <row r="82" spans="3:13" ht="13.5" customHeight="1" x14ac:dyDescent="0.2">
      <c r="C82" s="140"/>
      <c r="D82" s="420" t="s">
        <v>20</v>
      </c>
      <c r="E82" s="421"/>
      <c r="F82" s="421"/>
      <c r="G82" s="422"/>
      <c r="H82" s="46">
        <f>SUM(H83:H85)</f>
        <v>14386.7</v>
      </c>
      <c r="I82" s="46">
        <f>SUM(I83:I85)</f>
        <v>15752.699999999999</v>
      </c>
      <c r="J82" s="75">
        <f>SUM(J83:J85)</f>
        <v>15696.199999999999</v>
      </c>
      <c r="K82" s="71"/>
      <c r="L82" s="465"/>
      <c r="M82" s="465"/>
    </row>
    <row r="83" spans="3:13" ht="12.75" customHeight="1" x14ac:dyDescent="0.2">
      <c r="C83" s="141"/>
      <c r="D83" s="540" t="s">
        <v>38</v>
      </c>
      <c r="E83" s="541"/>
      <c r="F83" s="541"/>
      <c r="G83" s="542"/>
      <c r="H83" s="42">
        <f>SUMIF(G13:G72,"sb",H13:H72)</f>
        <v>12807.6</v>
      </c>
      <c r="I83" s="42">
        <f>SUMIF(G13:G72,"sb",I13:I74)</f>
        <v>14060.199999999999</v>
      </c>
      <c r="J83" s="76">
        <f>SUMIF(G13:G72,"sb",J13:J72)</f>
        <v>14064.299999999997</v>
      </c>
      <c r="K83" s="72"/>
      <c r="L83" s="538"/>
      <c r="M83" s="538"/>
    </row>
    <row r="84" spans="3:13" ht="15" customHeight="1" x14ac:dyDescent="0.2">
      <c r="C84" s="142"/>
      <c r="D84" s="444" t="s">
        <v>39</v>
      </c>
      <c r="E84" s="445"/>
      <c r="F84" s="445"/>
      <c r="G84" s="446"/>
      <c r="H84" s="50">
        <f>SUMIF(G13:G72,G21,H13:H72)</f>
        <v>587.4</v>
      </c>
      <c r="I84" s="50">
        <f>SUMIF(G13:G72,"sb(sp)",I13:I74)</f>
        <v>700.8</v>
      </c>
      <c r="J84" s="77">
        <f>SUMIF(G13:G72,"sb(sp)",J13:J72)</f>
        <v>640.20000000000005</v>
      </c>
      <c r="K84" s="72"/>
      <c r="L84" s="538"/>
      <c r="M84" s="538"/>
    </row>
    <row r="85" spans="3:13" ht="12.75" customHeight="1" x14ac:dyDescent="0.2">
      <c r="C85" s="142"/>
      <c r="D85" s="444" t="s">
        <v>43</v>
      </c>
      <c r="E85" s="445"/>
      <c r="F85" s="445"/>
      <c r="G85" s="446"/>
      <c r="H85" s="44">
        <f>SUMIF(G13:G72,G41,H13:H72)</f>
        <v>991.7</v>
      </c>
      <c r="I85" s="44">
        <f>SUMIF(G13:G72,"sb(p)",I13:I72)</f>
        <v>991.7</v>
      </c>
      <c r="J85" s="78">
        <f>SUMIF(G13:G72,"sb(p)",J13:J72)</f>
        <v>991.7</v>
      </c>
      <c r="K85" s="72"/>
      <c r="L85" s="538"/>
      <c r="M85" s="538"/>
    </row>
    <row r="86" spans="3:13" ht="13.5" customHeight="1" x14ac:dyDescent="0.2">
      <c r="C86" s="140"/>
      <c r="D86" s="420" t="s">
        <v>21</v>
      </c>
      <c r="E86" s="421"/>
      <c r="F86" s="421"/>
      <c r="G86" s="422"/>
      <c r="H86" s="45">
        <f>SUM(H87:H88)</f>
        <v>1084.4000000000001</v>
      </c>
      <c r="I86" s="45">
        <f>SUM(I87:I88)</f>
        <v>4052</v>
      </c>
      <c r="J86" s="79">
        <f>SUM(J87:J88)</f>
        <v>1087.8</v>
      </c>
      <c r="K86" s="71"/>
      <c r="L86" s="465"/>
      <c r="M86" s="465"/>
    </row>
    <row r="87" spans="3:13" ht="12.75" customHeight="1" x14ac:dyDescent="0.2">
      <c r="C87" s="141"/>
      <c r="D87" s="540" t="s">
        <v>40</v>
      </c>
      <c r="E87" s="541"/>
      <c r="F87" s="541"/>
      <c r="G87" s="542"/>
      <c r="H87" s="42">
        <f>SUMIF(G13:G72,"es",H13:H72)</f>
        <v>1084.4000000000001</v>
      </c>
      <c r="I87" s="42">
        <f>SUMIF(G7:G76,"es",I7:I76)</f>
        <v>1084.4000000000001</v>
      </c>
      <c r="J87" s="76">
        <f>SUMIF(G13:G72,"es",J13:J72)</f>
        <v>880.7</v>
      </c>
      <c r="K87" s="72"/>
      <c r="L87" s="538"/>
      <c r="M87" s="538"/>
    </row>
    <row r="88" spans="3:13" ht="12.75" customHeight="1" x14ac:dyDescent="0.2">
      <c r="C88" s="141"/>
      <c r="D88" s="548" t="s">
        <v>83</v>
      </c>
      <c r="E88" s="549"/>
      <c r="F88" s="549"/>
      <c r="G88" s="550"/>
      <c r="H88" s="49">
        <f>SUMIF(G13:G72,G43,H13:H72)</f>
        <v>0</v>
      </c>
      <c r="I88" s="49">
        <f>SUMIF(G13:G72,"kt",I13:I72)</f>
        <v>2967.6</v>
      </c>
      <c r="J88" s="76">
        <f>SUMIF(G13:G72,"kt",J13:J72)</f>
        <v>207.1</v>
      </c>
      <c r="K88" s="73"/>
      <c r="L88" s="538"/>
      <c r="M88" s="538"/>
    </row>
    <row r="89" spans="3:13" ht="13.5" customHeight="1" thickBot="1" x14ac:dyDescent="0.25">
      <c r="C89" s="140"/>
      <c r="D89" s="545" t="s">
        <v>11</v>
      </c>
      <c r="E89" s="546"/>
      <c r="F89" s="546"/>
      <c r="G89" s="547"/>
      <c r="H89" s="261">
        <f>H86+H82</f>
        <v>15471.1</v>
      </c>
      <c r="I89" s="261">
        <f>I86+I82</f>
        <v>19804.699999999997</v>
      </c>
      <c r="J89" s="286">
        <f>J86+J82</f>
        <v>16784</v>
      </c>
      <c r="K89" s="74"/>
      <c r="L89" s="543"/>
      <c r="M89" s="544"/>
    </row>
    <row r="90" spans="3:13" x14ac:dyDescent="0.2">
      <c r="D90" s="537"/>
      <c r="E90" s="537"/>
      <c r="F90" s="537"/>
      <c r="G90" s="537"/>
      <c r="H90" s="537"/>
      <c r="I90" s="537"/>
      <c r="J90" s="537"/>
      <c r="K90" s="537"/>
      <c r="L90" s="537"/>
      <c r="M90" s="537"/>
    </row>
  </sheetData>
  <mergeCells count="159">
    <mergeCell ref="D90:M90"/>
    <mergeCell ref="A62:A64"/>
    <mergeCell ref="B62:B64"/>
    <mergeCell ref="C62:C64"/>
    <mergeCell ref="L88:M88"/>
    <mergeCell ref="K63:K64"/>
    <mergeCell ref="A72:A74"/>
    <mergeCell ref="A67:A71"/>
    <mergeCell ref="L81:M81"/>
    <mergeCell ref="D87:G87"/>
    <mergeCell ref="D85:G85"/>
    <mergeCell ref="L89:M89"/>
    <mergeCell ref="L83:M83"/>
    <mergeCell ref="L84:M84"/>
    <mergeCell ref="L85:M85"/>
    <mergeCell ref="D89:G89"/>
    <mergeCell ref="D88:G88"/>
    <mergeCell ref="L86:M86"/>
    <mergeCell ref="L87:M87"/>
    <mergeCell ref="D83:G83"/>
    <mergeCell ref="B72:B74"/>
    <mergeCell ref="E72:E74"/>
    <mergeCell ref="A78:I78"/>
    <mergeCell ref="A79:I79"/>
    <mergeCell ref="K76:O76"/>
    <mergeCell ref="K77:O77"/>
    <mergeCell ref="D81:G81"/>
    <mergeCell ref="E41:E44"/>
    <mergeCell ref="F43:F44"/>
    <mergeCell ref="D59:D61"/>
    <mergeCell ref="E59:E61"/>
    <mergeCell ref="F60:F61"/>
    <mergeCell ref="K54:K55"/>
    <mergeCell ref="K59:K60"/>
    <mergeCell ref="K75:O75"/>
    <mergeCell ref="O59:O61"/>
    <mergeCell ref="O70:O71"/>
    <mergeCell ref="N59:N61"/>
    <mergeCell ref="C66:O66"/>
    <mergeCell ref="N70:N71"/>
    <mergeCell ref="D63:D64"/>
    <mergeCell ref="K65:O65"/>
    <mergeCell ref="N41:N44"/>
    <mergeCell ref="M70:M71"/>
    <mergeCell ref="N45:N53"/>
    <mergeCell ref="N72:N74"/>
    <mergeCell ref="O72:O74"/>
    <mergeCell ref="D72:D74"/>
    <mergeCell ref="O45:O53"/>
    <mergeCell ref="A54:A58"/>
    <mergeCell ref="A59:A61"/>
    <mergeCell ref="C12:O12"/>
    <mergeCell ref="C26:C35"/>
    <mergeCell ref="B26:B35"/>
    <mergeCell ref="C36:C38"/>
    <mergeCell ref="B13:B15"/>
    <mergeCell ref="E16:E17"/>
    <mergeCell ref="E13:E15"/>
    <mergeCell ref="C41:C44"/>
    <mergeCell ref="F36:F38"/>
    <mergeCell ref="F26:F35"/>
    <mergeCell ref="D36:D38"/>
    <mergeCell ref="E36:E38"/>
    <mergeCell ref="F73:F74"/>
    <mergeCell ref="O41:O44"/>
    <mergeCell ref="C39:G39"/>
    <mergeCell ref="D41:D44"/>
    <mergeCell ref="L13:L15"/>
    <mergeCell ref="L5:L6"/>
    <mergeCell ref="D45:D46"/>
    <mergeCell ref="L82:M82"/>
    <mergeCell ref="K72:K73"/>
    <mergeCell ref="D82:G82"/>
    <mergeCell ref="C75:G75"/>
    <mergeCell ref="B77:G77"/>
    <mergeCell ref="B67:B71"/>
    <mergeCell ref="C72:C74"/>
    <mergeCell ref="E67:E69"/>
    <mergeCell ref="F67:F69"/>
    <mergeCell ref="C67:C71"/>
    <mergeCell ref="L34:L35"/>
    <mergeCell ref="K34:K35"/>
    <mergeCell ref="K16:K17"/>
    <mergeCell ref="B54:B58"/>
    <mergeCell ref="C54:C58"/>
    <mergeCell ref="B59:B61"/>
    <mergeCell ref="C59:C61"/>
    <mergeCell ref="H4:J4"/>
    <mergeCell ref="D52:D53"/>
    <mergeCell ref="E45:E53"/>
    <mergeCell ref="D47:D49"/>
    <mergeCell ref="F20:F25"/>
    <mergeCell ref="D86:G86"/>
    <mergeCell ref="D80:J80"/>
    <mergeCell ref="D54:D58"/>
    <mergeCell ref="E54:E58"/>
    <mergeCell ref="F56:F58"/>
    <mergeCell ref="E62:E64"/>
    <mergeCell ref="C65:G65"/>
    <mergeCell ref="B76:G76"/>
    <mergeCell ref="C16:C17"/>
    <mergeCell ref="E20:E25"/>
    <mergeCell ref="C20:C25"/>
    <mergeCell ref="B16:B17"/>
    <mergeCell ref="D16:D17"/>
    <mergeCell ref="D34:D35"/>
    <mergeCell ref="D84:G84"/>
    <mergeCell ref="F63:F64"/>
    <mergeCell ref="D70:D71"/>
    <mergeCell ref="E70:E71"/>
    <mergeCell ref="F70:F71"/>
    <mergeCell ref="A1:O1"/>
    <mergeCell ref="A2:O2"/>
    <mergeCell ref="N4:N6"/>
    <mergeCell ref="O4:O6"/>
    <mergeCell ref="H5:H6"/>
    <mergeCell ref="M5:M6"/>
    <mergeCell ref="M16:M17"/>
    <mergeCell ref="A3:M3"/>
    <mergeCell ref="G4:G6"/>
    <mergeCell ref="B4:B6"/>
    <mergeCell ref="F4:F6"/>
    <mergeCell ref="I5:I6"/>
    <mergeCell ref="E4:E6"/>
    <mergeCell ref="K4:M4"/>
    <mergeCell ref="K5:K6"/>
    <mergeCell ref="C4:C6"/>
    <mergeCell ref="A4:A6"/>
    <mergeCell ref="D4:D6"/>
    <mergeCell ref="K13:K15"/>
    <mergeCell ref="F13:F15"/>
    <mergeCell ref="O13:O15"/>
    <mergeCell ref="N16:N17"/>
    <mergeCell ref="O16:O17"/>
    <mergeCell ref="L16:L17"/>
    <mergeCell ref="J5:J6"/>
    <mergeCell ref="N13:N15"/>
    <mergeCell ref="B7:J11"/>
    <mergeCell ref="A7:A11"/>
    <mergeCell ref="A16:A17"/>
    <mergeCell ref="A13:A15"/>
    <mergeCell ref="N54:N58"/>
    <mergeCell ref="O54:O58"/>
    <mergeCell ref="N34:N35"/>
    <mergeCell ref="O34:O35"/>
    <mergeCell ref="K39:O39"/>
    <mergeCell ref="C40:O40"/>
    <mergeCell ref="M34:M35"/>
    <mergeCell ref="K42:K44"/>
    <mergeCell ref="K18:O18"/>
    <mergeCell ref="C19:O19"/>
    <mergeCell ref="C13:C15"/>
    <mergeCell ref="D13:D15"/>
    <mergeCell ref="F16:F17"/>
    <mergeCell ref="M13:M15"/>
    <mergeCell ref="A36:A38"/>
    <mergeCell ref="B36:B38"/>
    <mergeCell ref="A26:A35"/>
    <mergeCell ref="E26:E35"/>
  </mergeCells>
  <phoneticPr fontId="5" type="noConversion"/>
  <printOptions horizontalCentered="1"/>
  <pageMargins left="0" right="0" top="0" bottom="0" header="0" footer="0"/>
  <pageSetup paperSize="9" scale="98" orientation="landscape" r:id="rId1"/>
  <headerFooter alignWithMargins="0">
    <oddFooter>Puslapių &amp;P</oddFooter>
  </headerFooter>
  <rowBreaks count="4" manualBreakCount="4">
    <brk id="15" max="14" man="1"/>
    <brk id="35" max="14" man="1"/>
    <brk id="53" max="14" man="1"/>
    <brk id="71"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3</vt:i4>
      </vt:variant>
    </vt:vector>
  </HeadingPairs>
  <TitlesOfParts>
    <vt:vector size="5" baseType="lpstr">
      <vt:lpstr>Ataskaita</vt:lpstr>
      <vt:lpstr>Priemonių suvestinė</vt:lpstr>
      <vt:lpstr>Ataskaita!Print_Area</vt:lpstr>
      <vt:lpstr>'Priemonių suvestinė'!Print_Area</vt:lpstr>
      <vt:lpstr>'Priemonių suvestinė'!Print_Titles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b.norvilaite</dc:creator>
  <cp:lastModifiedBy>Snieguole Kacerauskaite</cp:lastModifiedBy>
  <cp:lastPrinted>2013-03-21T07:51:32Z</cp:lastPrinted>
  <dcterms:created xsi:type="dcterms:W3CDTF">2007-10-09T12:27:03Z</dcterms:created>
  <dcterms:modified xsi:type="dcterms:W3CDTF">2013-03-21T08:17:51Z</dcterms:modified>
</cp:coreProperties>
</file>