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55" windowWidth="15480" windowHeight="11640"/>
  </bookViews>
  <sheets>
    <sheet name="Ataskaita" sheetId="2" r:id="rId1"/>
    <sheet name="Priemonių suvestinė" sheetId="1" r:id="rId2"/>
  </sheets>
  <definedNames>
    <definedName name="_xlnm.Print_Area" localSheetId="0">Ataskaita!$A$1:$G$36</definedName>
    <definedName name="_xlnm.Print_Area" localSheetId="1">'Priemonių suvestinė'!$A$1:$O$67</definedName>
    <definedName name="_xlnm.Print_Titles" localSheetId="1">'Priemonių suvestinė'!$2:$4</definedName>
  </definedNames>
  <calcPr calcId="145621"/>
</workbook>
</file>

<file path=xl/calcChain.xml><?xml version="1.0" encoding="utf-8"?>
<calcChain xmlns="http://schemas.openxmlformats.org/spreadsheetml/2006/main">
  <c r="J60" i="1" l="1"/>
  <c r="J37" i="1" l="1"/>
  <c r="J33" i="1"/>
  <c r="J28" i="1"/>
  <c r="J23" i="1"/>
  <c r="L21" i="1"/>
  <c r="J20" i="1"/>
  <c r="L18" i="1"/>
  <c r="J17" i="1"/>
  <c r="J66" i="1" l="1"/>
  <c r="J65" i="1"/>
  <c r="J64" i="1"/>
  <c r="J63" i="1"/>
  <c r="J61" i="1"/>
  <c r="J59" i="1"/>
  <c r="J58" i="1"/>
  <c r="J57" i="1"/>
  <c r="I66" i="1"/>
  <c r="I65" i="1"/>
  <c r="I64" i="1"/>
  <c r="I63" i="1"/>
  <c r="I62" i="1" s="1"/>
  <c r="I61" i="1"/>
  <c r="I60" i="1"/>
  <c r="I59" i="1"/>
  <c r="I58" i="1"/>
  <c r="I57" i="1"/>
  <c r="H66" i="1"/>
  <c r="H65" i="1"/>
  <c r="H64" i="1"/>
  <c r="H62" i="1" s="1"/>
  <c r="H63" i="1"/>
  <c r="H61" i="1"/>
  <c r="H60" i="1"/>
  <c r="H59" i="1"/>
  <c r="H58" i="1"/>
  <c r="H57" i="1"/>
  <c r="H56" i="1" s="1"/>
  <c r="I47" i="1"/>
  <c r="I44" i="1"/>
  <c r="I42" i="1"/>
  <c r="I37" i="1"/>
  <c r="I33" i="1"/>
  <c r="I38" i="1" s="1"/>
  <c r="I28" i="1"/>
  <c r="I23" i="1"/>
  <c r="I20" i="1"/>
  <c r="I17" i="1"/>
  <c r="H44" i="1"/>
  <c r="H42" i="1"/>
  <c r="H48" i="1" s="1"/>
  <c r="H28" i="1"/>
  <c r="H23" i="1"/>
  <c r="H20" i="1"/>
  <c r="H17" i="1"/>
  <c r="H47" i="1"/>
  <c r="H37" i="1"/>
  <c r="H38" i="1" s="1"/>
  <c r="H33" i="1"/>
  <c r="J44" i="1"/>
  <c r="J42" i="1"/>
  <c r="J29" i="1"/>
  <c r="I56" i="1"/>
  <c r="H29" i="1"/>
  <c r="J38" i="1"/>
  <c r="J47" i="1"/>
  <c r="H49" i="1" l="1"/>
  <c r="H50" i="1" s="1"/>
  <c r="I67" i="1"/>
  <c r="I29" i="1"/>
  <c r="I48" i="1"/>
  <c r="I49" i="1" s="1"/>
  <c r="I50" i="1" s="1"/>
  <c r="H67" i="1"/>
  <c r="J48" i="1"/>
  <c r="J62" i="1"/>
  <c r="J56" i="1"/>
  <c r="J67" i="1" s="1"/>
  <c r="J49" i="1"/>
  <c r="J50" i="1" s="1"/>
</calcChain>
</file>

<file path=xl/sharedStrings.xml><?xml version="1.0" encoding="utf-8"?>
<sst xmlns="http://schemas.openxmlformats.org/spreadsheetml/2006/main" count="197" uniqueCount="128">
  <si>
    <t>Programos tikslo kodas</t>
  </si>
  <si>
    <t>Uždavinio kodas</t>
  </si>
  <si>
    <t>Priemonės kodas</t>
  </si>
  <si>
    <t>Priemonės požymis</t>
  </si>
  <si>
    <t>Asignavimų valdytojo kodas</t>
  </si>
  <si>
    <t>Finansavimo šaltinis</t>
  </si>
  <si>
    <t>01</t>
  </si>
  <si>
    <t>Iš viso:</t>
  </si>
  <si>
    <t>02</t>
  </si>
  <si>
    <t>Iš viso uždaviniui:</t>
  </si>
  <si>
    <t>Iš viso tikslui:</t>
  </si>
  <si>
    <t xml:space="preserve">Iš viso  programai: </t>
  </si>
  <si>
    <t>Finansavimo šaltiniai</t>
  </si>
  <si>
    <t>Pavadinimas</t>
  </si>
  <si>
    <t>Finansavimo šaltinių suvestinė</t>
  </si>
  <si>
    <t>SAVIVALDYBĖS  LĖŠOS, IŠ VISO:</t>
  </si>
  <si>
    <t>KITI ŠALTINIAI, IŠ VISO:</t>
  </si>
  <si>
    <t>IŠ VISO:</t>
  </si>
  <si>
    <t>Klaipėdos miesto savivaldybės visuomenės sveikatos rėmimo specialiosios programos įgyvendinimas prioritetinėse srityse</t>
  </si>
  <si>
    <t>SB</t>
  </si>
  <si>
    <t>SB(AA)</t>
  </si>
  <si>
    <t>PSDF</t>
  </si>
  <si>
    <t>Sveikatos priežiūros stiprinimo, ugdymo ir profilaktinės veiklos įgyvendinimas  Klaipėdos miesto savivaldybės mokyklose-darželiuose, nevalstybinėse (privačiai įsteigtose) ir profesinėse mokyklose</t>
  </si>
  <si>
    <t>ES</t>
  </si>
  <si>
    <t>03</t>
  </si>
  <si>
    <t>04</t>
  </si>
  <si>
    <t>LRVB</t>
  </si>
  <si>
    <t>13</t>
  </si>
  <si>
    <t>I</t>
  </si>
  <si>
    <t>Kt</t>
  </si>
  <si>
    <t xml:space="preserve">I  </t>
  </si>
  <si>
    <t>Modernizuoti sveikatos priežiūros įstaigų infrastruktūrą</t>
  </si>
  <si>
    <t>Užtikrinti visuomenės sveikatos priežiūros paslaugų teikimą</t>
  </si>
  <si>
    <t>BĮ Klaipėdos miesto visuomenės sveikatos biuro veiklos organizavimas</t>
  </si>
  <si>
    <t>SB(SP)</t>
  </si>
  <si>
    <t>BĮ Klaipėdos sutrikusio vystymosi kūdikių namų išlaikymas ir veiklos organizavimas</t>
  </si>
  <si>
    <t>BĮ Klaipėdos priklausomybės ligų centro išlaikymas ir veiklos organizavimas</t>
  </si>
  <si>
    <t>SB(VB)</t>
  </si>
  <si>
    <t xml:space="preserve"> P4.3.2.1</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</si>
  <si>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</si>
  <si>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</si>
  <si>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Europos Sąjungos paramos lėšos </t>
    </r>
    <r>
      <rPr>
        <b/>
        <sz val="10"/>
        <rFont val="Times New Roman"/>
        <family val="1"/>
      </rPr>
      <t>ES</t>
    </r>
  </si>
  <si>
    <r>
      <t xml:space="preserve">Valstybės biudžeto lėšos </t>
    </r>
    <r>
      <rPr>
        <b/>
        <sz val="10"/>
        <rFont val="Times New Roman"/>
        <family val="1"/>
      </rPr>
      <t>LRVB</t>
    </r>
  </si>
  <si>
    <r>
      <t xml:space="preserve">Kiti finansavimo šaltiniai </t>
    </r>
    <r>
      <rPr>
        <b/>
        <sz val="10"/>
        <rFont val="Times New Roman"/>
        <family val="1"/>
      </rPr>
      <t>Kt</t>
    </r>
  </si>
  <si>
    <t>3</t>
  </si>
  <si>
    <t>5</t>
  </si>
  <si>
    <r>
      <t xml:space="preserve">Privalomojo sveikatos draudimo fondo lėšos </t>
    </r>
    <r>
      <rPr>
        <b/>
        <sz val="10"/>
        <rFont val="Times New Roman"/>
        <family val="1"/>
      </rPr>
      <t>PSDF</t>
    </r>
  </si>
  <si>
    <t>VšĮ Klaipėdos universitetinės ligoninės centrinio korpuso operacinių rekonstrukcija</t>
  </si>
  <si>
    <t>Stiprinti ir kryptingai plėtoti asmens ir visuomenės sveikatos priežiūros paslaugas</t>
  </si>
  <si>
    <r>
      <t xml:space="preserve">Pajamų įmokų už paslaugas lėšos </t>
    </r>
    <r>
      <rPr>
        <b/>
        <sz val="10"/>
        <rFont val="Times New Roman"/>
        <family val="1"/>
      </rPr>
      <t>SB(SP)</t>
    </r>
  </si>
  <si>
    <t>SB(AAL)</t>
  </si>
  <si>
    <r>
      <t xml:space="preserve">Savivaldybės aplinkos apsaugos rėmimo specialiosios programos lėšų likutis </t>
    </r>
    <r>
      <rPr>
        <b/>
        <sz val="10"/>
        <rFont val="Times New Roman"/>
        <family val="1"/>
        <charset val="186"/>
      </rPr>
      <t>SB(AAL)</t>
    </r>
  </si>
  <si>
    <t>Užtikrinti asmens sveikatos priežiūros paslaugų teikimą</t>
  </si>
  <si>
    <t xml:space="preserve"> P4.3.2.3</t>
  </si>
  <si>
    <r>
      <t>Projekto „</t>
    </r>
    <r>
      <rPr>
        <b/>
        <sz val="10"/>
        <rFont val="Times New Roman"/>
        <family val="1"/>
      </rPr>
      <t xml:space="preserve">Pastato III aukšto patalpų kapitalinis remontas, pritaikant BĮ Klaipėdos visuomenės sveikatos biurui (Taikos pr. 76)“ </t>
    </r>
    <r>
      <rPr>
        <sz val="10"/>
        <rFont val="Times New Roman"/>
        <family val="1"/>
        <charset val="186"/>
      </rPr>
      <t>įgyvendinimas</t>
    </r>
  </si>
  <si>
    <t>Indėlio kriterijus</t>
  </si>
  <si>
    <t>Ugdymo įstaigų, kuriose vykdoma vaikų sveikatos priežiūra, skaičius</t>
  </si>
  <si>
    <t>Bendrojo ugdymo mokyklų, kuriose vykdoma mokinių sveikatos priežiūra, skaičius</t>
  </si>
  <si>
    <t xml:space="preserve">Lovadienių skaičius </t>
  </si>
  <si>
    <t>Sveikatingumo renginių, kuriuose dalyvavo mokyklų bendruomenės, skaičius</t>
  </si>
  <si>
    <t>Mokymų/seminarų skaičius profesinių mokyklų visuomenės sveikatos specialistams</t>
  </si>
  <si>
    <t xml:space="preserve">Miesto bendruomenei suorganizuota renginių, susitikimų, paskaitų, informacinių pranešimų </t>
  </si>
  <si>
    <t xml:space="preserve">Hospitalizuota asmenų Priklausomybės ligų centre </t>
  </si>
  <si>
    <t xml:space="preserve">Apgyvendinta vaikų </t>
  </si>
  <si>
    <t xml:space="preserve">Apsilankiusiųjų skaičius Priklausomybės ligų centro ambulatorijoje </t>
  </si>
  <si>
    <t>Įsigytas baldų komplektas</t>
  </si>
  <si>
    <t>1</t>
  </si>
  <si>
    <t>Rekonstruotos operacinės (III statybos darbų etapo užbaigimas)</t>
  </si>
  <si>
    <t>Sveikatos priežiūros stiprinimo, ugdymo ir profilaktinės veiklos įgyvendinimas  Klaipėdos miesto savivaldybės bendrojo ugdymo mokyklose</t>
  </si>
  <si>
    <r>
      <t>Projekto</t>
    </r>
    <r>
      <rPr>
        <b/>
        <sz val="10"/>
        <rFont val="Times New Roman"/>
        <family val="1"/>
        <charset val="186"/>
      </rPr>
      <t xml:space="preserve"> „VšĮ Klaipėdos miesto stomatologijos poliklinikos pastato renovacija (energetinių priemonių įgyvendinimas)“ </t>
    </r>
    <r>
      <rPr>
        <sz val="10"/>
        <rFont val="Times New Roman"/>
        <family val="1"/>
        <charset val="186"/>
      </rPr>
      <t>įgyvendinimas</t>
    </r>
  </si>
  <si>
    <t>Sveikatos stiprinimo veikloje dalyvavusių gyventojų sk., tūkst.</t>
  </si>
  <si>
    <t>Vaikų, dalyvavusių Vaikų krūminių dantų dengimo silantinėmis medžiagomis programoje, dalis, %</t>
  </si>
  <si>
    <t>Užbaigtumas 2012-12-31, %</t>
  </si>
  <si>
    <t>Informacija apie pasiektus rezultatus, duomenys apie programai skirtų asignavimų panaudojimo tikslingumą</t>
  </si>
  <si>
    <t>Priežastys, dėl kurių planuotos rodiklių reikšmės nepasiektos</t>
  </si>
  <si>
    <t>Asignavimai (tūkst. Lt)</t>
  </si>
  <si>
    <t>2012 m. asignavimų patvirtintas planas*</t>
  </si>
  <si>
    <t>2012 m. asignavimų patikslintas planas**</t>
  </si>
  <si>
    <t>2012 m. panaudotos lėšos (kasinės išlaidos)</t>
  </si>
  <si>
    <t>* pagal Klaipėdos miesto savivaldybės tarybos 2012-02-28 sprendimą Nr. T2-35</t>
  </si>
  <si>
    <t>** pagal Klaipėdos miesto savivaldybės tarybos 2012-11-29 sprendimą Nr. T2-269</t>
  </si>
  <si>
    <r>
      <t>STRATEGINIO VEIKLOS PLANO VYKDYMO ATASKAITA 
(</t>
    </r>
    <r>
      <rPr>
        <b/>
        <sz val="11"/>
        <rFont val="Times New Roman"/>
        <family val="1"/>
      </rPr>
      <t>SVEIKATOS APSAUGOS PROGRAMOS (NR. 13))</t>
    </r>
    <r>
      <rPr>
        <sz val="11"/>
        <rFont val="Times New Roman"/>
        <family val="1"/>
      </rPr>
      <t xml:space="preserve">
</t>
    </r>
  </si>
  <si>
    <t>Vaikų, kuriems silantuoti dantys, proc.</t>
  </si>
  <si>
    <t>13-15</t>
  </si>
  <si>
    <t xml:space="preserve">1-am gyventojui vidutiniškai tenkantis apsilankymų skaičius poliklinikose ir ambulatorijose </t>
  </si>
  <si>
    <t xml:space="preserve"> - skoliozė</t>
  </si>
  <si>
    <t xml:space="preserve"> - regos sutrikimai;</t>
  </si>
  <si>
    <t xml:space="preserve">Vaikų procentas nuo apsilankiusiųjų ambulatorinėse sveikatos priežiūros įstaigose, kuriems nustatyta:
</t>
  </si>
  <si>
    <t xml:space="preserve"> - nenormali laikysena</t>
  </si>
  <si>
    <t>10–12</t>
  </si>
  <si>
    <t>27–30</t>
  </si>
  <si>
    <t xml:space="preserve">                                                                                                                                                                                                                                                                                                                                                                                                                                                                                                                                                                                                                                                                  
</t>
  </si>
  <si>
    <t>11–15</t>
  </si>
  <si>
    <t>Modernizuota sveikatos įstaigų</t>
  </si>
  <si>
    <t xml:space="preserve">2012 m. neskirtas finansavimas </t>
  </si>
  <si>
    <t>0</t>
  </si>
  <si>
    <t>Neįgyvendinta priemonė „Praktinių mokymų specialistams ciklas „Kompiuterinės technologijos ir vaiko emocinė sveikata“ - nerasti aukštos kvalifikacijos ir galintys vesti šios specifinės temos mokymus lektoriai.</t>
  </si>
  <si>
    <t>Įgyvendinta programa, proc.</t>
  </si>
  <si>
    <t>Gydytojų psichiatrų trūkumas, gydytojų nedarbingumas dėl ligos.</t>
  </si>
  <si>
    <t>Gydytojų psichiatrų trūkumas, gydytojų nedarbingumas dėl ligos, nepakankamas finansavimas.</t>
  </si>
  <si>
    <t>1. Be tėvų globos likę naujagimiai atiduodami tiesiai į globėjų šeimas.                              2. Iš rizikos šeimų paimti vaikai apgyvendinami ne Kūdikių namuose, o arčiausiai tėvų gyvenamosios vietos esančiose globos įstaigose.</t>
  </si>
  <si>
    <t>ĮVYKDYMO ATASKAITA</t>
  </si>
  <si>
    <r>
      <t>Programą vykdė:</t>
    </r>
    <r>
      <rPr>
        <sz val="12"/>
        <rFont val="Times New Roman"/>
        <family val="1"/>
      </rPr>
      <t xml:space="preserve"> </t>
    </r>
    <r>
      <rPr>
        <sz val="12"/>
        <rFont val="Times New Roman"/>
        <family val="1"/>
        <charset val="186"/>
      </rPr>
      <t>Socialinių reikalų departamento Sveikatos apsaugos skyrius, BĮ Klaipėdos miesto visuomenės sveikatos biuras, BĮ Klaipėdos apskrities sutrikusio vystymosi kūdikių namai, BĮ Klaipėdos priklausomybės ligų centras, Investicijų ir ekonomikos departamento Projektų skyrius, Statybos ir infrastruktūros plėtros skyrius.</t>
    </r>
  </si>
  <si>
    <t xml:space="preserve">faktiškai įvykdyta  </t>
  </si>
  <si>
    <t>pagal planą arba geriau nei buvo planuota</t>
  </si>
  <si>
    <t>iš dalies įvykdyta</t>
  </si>
  <si>
    <r>
      <t xml:space="preserve">Asignavimų valdytojai: </t>
    </r>
    <r>
      <rPr>
        <sz val="12"/>
        <rFont val="Times New Roman"/>
        <family val="1"/>
      </rPr>
      <t>Socialinių reikalų departamentas (3), Investicijų ir ekonomikos departamentas (5).</t>
    </r>
    <r>
      <rPr>
        <b/>
        <sz val="12"/>
        <rFont val="Times New Roman"/>
        <family val="1"/>
      </rPr>
      <t xml:space="preserve">
</t>
    </r>
  </si>
  <si>
    <r>
      <rPr>
        <sz val="12"/>
        <rFont val="Times New Roman"/>
        <family val="1"/>
        <charset val="186"/>
      </rPr>
      <t>Iš</t>
    </r>
    <r>
      <rPr>
        <b/>
        <sz val="12"/>
        <rFont val="Times New Roman"/>
        <family val="1"/>
        <charset val="186"/>
      </rPr>
      <t xml:space="preserve"> 2012 m.</t>
    </r>
    <r>
      <rPr>
        <sz val="12"/>
        <rFont val="Times New Roman"/>
        <family val="1"/>
      </rPr>
      <t xml:space="preserve"> planuotų įvykdyti 9 priemonių (kurioms patvirtinti/skirti asignavimai): </t>
    </r>
  </si>
  <si>
    <r>
      <t xml:space="preserve">2012 M. KLAIPĖDOS MIESTO SAVIVALDYBĖS </t>
    </r>
    <r>
      <rPr>
        <b/>
        <sz val="12"/>
        <rFont val="Times New Roman"/>
        <family val="1"/>
      </rPr>
      <t xml:space="preserve">                      
SVEIKATOS APSAUGOS PASLAUGŲ KOKYBĖS GERINIMO </t>
    </r>
    <r>
      <rPr>
        <b/>
        <sz val="12"/>
        <rFont val="Times New Roman"/>
        <family val="1"/>
        <charset val="186"/>
      </rPr>
      <t>PROGRAMOS (NR. 13)</t>
    </r>
  </si>
  <si>
    <t xml:space="preserve">Pastaba. </t>
  </si>
  <si>
    <t>1) priemonė laikoma visiškai įvykdyta, jei pasiektos visos planuotų ataskaitiniais metais vertinimo  kriterijų reikšmės,</t>
  </si>
  <si>
    <t>2) priemonė laikoma iš dalies įvykdyta, jei pasiekta mažiau vertinimo kriterijų reikšmių, nei planuota ataskaitiniais metais,</t>
  </si>
  <si>
    <t>2</t>
  </si>
  <si>
    <t xml:space="preserve">2013 m. neskirtas finansavimas </t>
  </si>
  <si>
    <t>Dėl nepakankamo finansavimo nepaskleista informacija planuotam gyventojų skaičiui.</t>
  </si>
  <si>
    <t xml:space="preserve">Viešųjų pirkimų metu tiekėjai pasiūlė baldus ir įrangą pirkti mažesnėmis kainomis.  </t>
  </si>
  <si>
    <r>
      <t xml:space="preserve">Specialiosios tikslinės dotacijos iš apskričių perduotoms įstaigoms išlaikyti lėšos </t>
    </r>
    <r>
      <rPr>
        <b/>
        <sz val="10"/>
        <rFont val="Times New Roman"/>
        <family val="1"/>
      </rPr>
      <t>SB(VB)</t>
    </r>
  </si>
  <si>
    <t xml:space="preserve">Įsigyta kompiuterinė įranga, komplektų sk. </t>
  </si>
  <si>
    <t>Tėvai pasyviai naudojasi  vaikų dantų silantavimo programa.</t>
  </si>
  <si>
    <t>3) priemonė laikoma neįvykdyta, jei nepasiekta nė viena planuoto ataskaitinių metų produkto kriterijaus reikšmė.</t>
  </si>
  <si>
    <t>Atitinkamo amžiaus vaikų tėvams buvo suteikta informacija apie Vaikų krūminių dantų dengimo silantinėmis medžiagomis programą, tačiau pritrūko jų  iniciatyvos dalyvauti programoje.</t>
  </si>
  <si>
    <t>Planuojamos reikšmės</t>
  </si>
  <si>
    <t>Faktinės reikšmės</t>
  </si>
  <si>
    <t>5"</t>
  </si>
  <si>
    <t>27"</t>
  </si>
  <si>
    <t>2"</t>
  </si>
  <si>
    <t>7,02"</t>
  </si>
  <si>
    <t>" 2011 m. Higienos instituto Sveikatos informacijos centro duomenys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</si>
</sst>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0"/>
      <name val="Arial"/>
      <charset val="186"/>
    </font>
    <font>
      <sz val="10"/>
      <name val="Times New Roman"/>
      <family val="1"/>
    </font>
    <font>
      <b/>
      <sz val="10"/>
      <name val="Times New Roman"/>
      <family val="1"/>
    </font>
    <font>
      <b/>
      <sz val="11"/>
      <name val="Times New Roman"/>
      <family val="1"/>
    </font>
    <font>
      <b/>
      <sz val="9"/>
      <name val="Times New Roman"/>
      <family val="1"/>
    </font>
    <font>
      <sz val="9"/>
      <name val="Times New Roman"/>
      <family val="1"/>
    </font>
    <font>
      <sz val="9"/>
      <name val="Times New Roman"/>
      <family val="1"/>
      <charset val="186"/>
    </font>
    <font>
      <sz val="8"/>
      <name val="Arial"/>
      <family val="2"/>
      <charset val="186"/>
    </font>
    <font>
      <sz val="10"/>
      <name val="Times New Roman"/>
      <family val="1"/>
      <charset val="186"/>
    </font>
    <font>
      <b/>
      <sz val="10"/>
      <name val="Times New Roman"/>
      <family val="1"/>
      <charset val="186"/>
    </font>
    <font>
      <sz val="10"/>
      <name val="Arial"/>
      <family val="2"/>
      <charset val="186"/>
    </font>
    <font>
      <sz val="9"/>
      <name val="Times New Roman"/>
      <family val="1"/>
      <charset val="204"/>
    </font>
    <font>
      <sz val="8"/>
      <name val="Times New Roman"/>
      <family val="1"/>
    </font>
    <font>
      <sz val="11"/>
      <name val="Times New Roman"/>
      <family val="1"/>
    </font>
    <font>
      <b/>
      <sz val="12"/>
      <name val="Times New Roman"/>
      <family val="1"/>
      <charset val="186"/>
    </font>
    <font>
      <b/>
      <sz val="12"/>
      <name val="Times New Roman"/>
      <family val="1"/>
    </font>
    <font>
      <sz val="12"/>
      <name val="Times New Roman"/>
      <family val="1"/>
    </font>
    <font>
      <sz val="12"/>
      <name val="Times New Roman"/>
      <family val="1"/>
      <charset val="186"/>
    </font>
    <font>
      <sz val="12"/>
      <name val="Arial"/>
      <family val="2"/>
      <charset val="186"/>
    </font>
    <font>
      <sz val="11"/>
      <name val="Times New Roman"/>
      <family val="1"/>
      <charset val="186"/>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9"/>
        <bgColor indexed="64"/>
      </patternFill>
    </fill>
    <fill>
      <patternFill patternType="solid">
        <fgColor theme="8" tint="0.79998168889431442"/>
        <bgColor indexed="64"/>
      </patternFill>
    </fill>
  </fills>
  <borders count="73">
    <border>
      <left/>
      <right/>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0" fillId="0" borderId="0"/>
  </cellStyleXfs>
  <cellXfs count="393">
    <xf numFmtId="0" fontId="0" fillId="0" borderId="0" xfId="0"/>
    <xf numFmtId="0" fontId="10" fillId="0" borderId="0" xfId="0" applyFont="1"/>
    <xf numFmtId="0" fontId="1" fillId="0" borderId="0" xfId="0" applyFont="1" applyAlignment="1">
      <alignment vertical="top"/>
    </xf>
    <xf numFmtId="0" fontId="1" fillId="0" borderId="0" xfId="0" applyNumberFormat="1" applyFont="1" applyAlignment="1">
      <alignment vertical="top"/>
    </xf>
    <xf numFmtId="164" fontId="1" fillId="0" borderId="3" xfId="0" applyNumberFormat="1" applyFont="1" applyFill="1" applyBorder="1" applyAlignment="1">
      <alignment horizontal="center" vertical="top" wrapText="1"/>
    </xf>
    <xf numFmtId="164" fontId="1" fillId="0" borderId="4" xfId="0" applyNumberFormat="1" applyFont="1" applyFill="1" applyBorder="1" applyAlignment="1">
      <alignment horizontal="center" vertical="top" wrapText="1"/>
    </xf>
    <xf numFmtId="164" fontId="2" fillId="0" borderId="5" xfId="0" applyNumberFormat="1" applyFont="1" applyFill="1" applyBorder="1" applyAlignment="1">
      <alignment horizontal="center" vertical="top" wrapText="1"/>
    </xf>
    <xf numFmtId="164" fontId="9" fillId="3" borderId="6" xfId="0" applyNumberFormat="1" applyFont="1" applyFill="1" applyBorder="1" applyAlignment="1">
      <alignment horizontal="center" vertical="top" wrapText="1"/>
    </xf>
    <xf numFmtId="164" fontId="1" fillId="3" borderId="9" xfId="0" applyNumberFormat="1" applyFont="1" applyFill="1" applyBorder="1" applyAlignment="1">
      <alignment horizontal="center" vertical="center"/>
    </xf>
    <xf numFmtId="164" fontId="1" fillId="3" borderId="7" xfId="0" applyNumberFormat="1" applyFont="1" applyFill="1" applyBorder="1" applyAlignment="1">
      <alignment horizontal="center" vertical="center"/>
    </xf>
    <xf numFmtId="164" fontId="1" fillId="3" borderId="9" xfId="0" applyNumberFormat="1" applyFont="1" applyFill="1" applyBorder="1" applyAlignment="1">
      <alignment horizontal="center" vertical="top"/>
    </xf>
    <xf numFmtId="164" fontId="1" fillId="3" borderId="10" xfId="0" applyNumberFormat="1" applyFont="1" applyFill="1" applyBorder="1" applyAlignment="1">
      <alignment horizontal="center" vertical="top"/>
    </xf>
    <xf numFmtId="164" fontId="1" fillId="3" borderId="11" xfId="0" applyNumberFormat="1" applyFont="1" applyFill="1" applyBorder="1" applyAlignment="1">
      <alignment horizontal="center" vertical="top"/>
    </xf>
    <xf numFmtId="164" fontId="1" fillId="3" borderId="12" xfId="0" applyNumberFormat="1" applyFont="1" applyFill="1" applyBorder="1" applyAlignment="1">
      <alignment horizontal="center" vertical="top"/>
    </xf>
    <xf numFmtId="164" fontId="1" fillId="3" borderId="9" xfId="0" applyNumberFormat="1" applyFont="1" applyFill="1" applyBorder="1" applyAlignment="1">
      <alignment horizontal="center" vertical="top" wrapText="1"/>
    </xf>
    <xf numFmtId="164" fontId="1" fillId="3" borderId="13" xfId="0" applyNumberFormat="1" applyFont="1" applyFill="1" applyBorder="1" applyAlignment="1">
      <alignment horizontal="center" vertical="top" wrapText="1"/>
    </xf>
    <xf numFmtId="164" fontId="1" fillId="3" borderId="11" xfId="0" applyNumberFormat="1" applyFont="1" applyFill="1" applyBorder="1" applyAlignment="1">
      <alignment horizontal="center" vertical="top" wrapText="1"/>
    </xf>
    <xf numFmtId="1" fontId="8" fillId="0" borderId="5" xfId="0" applyNumberFormat="1" applyFont="1" applyFill="1" applyBorder="1" applyAlignment="1">
      <alignment horizontal="center" vertical="top"/>
    </xf>
    <xf numFmtId="0" fontId="10" fillId="0" borderId="0" xfId="0" applyFont="1" applyBorder="1"/>
    <xf numFmtId="49" fontId="1" fillId="0" borderId="3" xfId="0" applyNumberFormat="1" applyFont="1" applyFill="1" applyBorder="1" applyAlignment="1">
      <alignment horizontal="center" vertical="top" wrapText="1"/>
    </xf>
    <xf numFmtId="49" fontId="1" fillId="0" borderId="4" xfId="0" applyNumberFormat="1" applyFont="1" applyFill="1" applyBorder="1" applyAlignment="1">
      <alignment horizontal="center" vertical="top" wrapText="1"/>
    </xf>
    <xf numFmtId="1" fontId="1" fillId="0" borderId="4" xfId="0" applyNumberFormat="1" applyFont="1" applyFill="1" applyBorder="1" applyAlignment="1">
      <alignment horizontal="center" vertical="top" wrapText="1"/>
    </xf>
    <xf numFmtId="164" fontId="1" fillId="0" borderId="5" xfId="0" applyNumberFormat="1" applyFont="1" applyFill="1" applyBorder="1" applyAlignment="1">
      <alignment horizontal="center" vertical="top" wrapText="1"/>
    </xf>
    <xf numFmtId="164" fontId="1" fillId="3" borderId="14" xfId="0" applyNumberFormat="1" applyFont="1" applyFill="1" applyBorder="1" applyAlignment="1">
      <alignment horizontal="center" vertical="top" wrapText="1"/>
    </xf>
    <xf numFmtId="164" fontId="1" fillId="3" borderId="14" xfId="0" applyNumberFormat="1" applyFont="1" applyFill="1" applyBorder="1" applyAlignment="1">
      <alignment horizontal="center" vertical="top"/>
    </xf>
    <xf numFmtId="164" fontId="1" fillId="3" borderId="11" xfId="0" applyNumberFormat="1" applyFont="1" applyFill="1" applyBorder="1" applyAlignment="1">
      <alignment horizontal="center" vertical="center"/>
    </xf>
    <xf numFmtId="1" fontId="2" fillId="0" borderId="5" xfId="0" applyNumberFormat="1" applyFont="1" applyFill="1" applyBorder="1" applyAlignment="1">
      <alignment horizontal="center" vertical="top"/>
    </xf>
    <xf numFmtId="164" fontId="8" fillId="0" borderId="15" xfId="0" applyNumberFormat="1" applyFont="1" applyBorder="1" applyAlignment="1">
      <alignment horizontal="center" vertical="top" wrapText="1"/>
    </xf>
    <xf numFmtId="164" fontId="9" fillId="4" borderId="15" xfId="0" applyNumberFormat="1" applyFont="1" applyFill="1" applyBorder="1" applyAlignment="1">
      <alignment horizontal="center" vertical="top" wrapText="1"/>
    </xf>
    <xf numFmtId="164" fontId="9" fillId="4" borderId="18" xfId="0" applyNumberFormat="1" applyFont="1" applyFill="1" applyBorder="1" applyAlignment="1">
      <alignment horizontal="center" vertical="top" wrapText="1"/>
    </xf>
    <xf numFmtId="164" fontId="9" fillId="3" borderId="19" xfId="0" applyNumberFormat="1" applyFont="1" applyFill="1" applyBorder="1" applyAlignment="1">
      <alignment horizontal="center" vertical="top" wrapText="1"/>
    </xf>
    <xf numFmtId="49" fontId="3" fillId="0" borderId="0" xfId="0" applyNumberFormat="1" applyFont="1" applyFill="1" applyBorder="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xf numFmtId="164" fontId="1" fillId="3" borderId="7" xfId="0" applyNumberFormat="1" applyFont="1" applyFill="1" applyBorder="1" applyAlignment="1">
      <alignment horizontal="center" vertical="top"/>
    </xf>
    <xf numFmtId="164" fontId="1" fillId="6" borderId="9" xfId="0" applyNumberFormat="1" applyFont="1" applyFill="1" applyBorder="1" applyAlignment="1">
      <alignment horizontal="center" vertical="center"/>
    </xf>
    <xf numFmtId="164" fontId="1" fillId="6" borderId="7" xfId="0" applyNumberFormat="1" applyFont="1" applyFill="1" applyBorder="1" applyAlignment="1">
      <alignment horizontal="center" vertical="center"/>
    </xf>
    <xf numFmtId="164" fontId="1" fillId="6" borderId="11" xfId="0" applyNumberFormat="1" applyFont="1" applyFill="1" applyBorder="1" applyAlignment="1">
      <alignment horizontal="center" vertical="center"/>
    </xf>
    <xf numFmtId="164" fontId="1" fillId="6" borderId="9" xfId="0" applyNumberFormat="1" applyFont="1" applyFill="1" applyBorder="1" applyAlignment="1">
      <alignment horizontal="center" vertical="top"/>
    </xf>
    <xf numFmtId="164" fontId="1" fillId="6" borderId="10" xfId="0" applyNumberFormat="1" applyFont="1" applyFill="1" applyBorder="1" applyAlignment="1">
      <alignment horizontal="center" vertical="top"/>
    </xf>
    <xf numFmtId="164" fontId="1" fillId="6" borderId="11" xfId="0" applyNumberFormat="1" applyFont="1" applyFill="1" applyBorder="1" applyAlignment="1">
      <alignment horizontal="center" vertical="top"/>
    </xf>
    <xf numFmtId="164" fontId="1" fillId="6" borderId="12" xfId="0" applyNumberFormat="1" applyFont="1" applyFill="1" applyBorder="1" applyAlignment="1">
      <alignment horizontal="center" vertical="top"/>
    </xf>
    <xf numFmtId="164" fontId="1" fillId="6" borderId="14" xfId="0" applyNumberFormat="1" applyFont="1" applyFill="1" applyBorder="1" applyAlignment="1">
      <alignment horizontal="center" vertical="top"/>
    </xf>
    <xf numFmtId="164" fontId="1" fillId="6" borderId="7" xfId="0" applyNumberFormat="1" applyFont="1" applyFill="1" applyBorder="1" applyAlignment="1">
      <alignment horizontal="center" vertical="top"/>
    </xf>
    <xf numFmtId="164" fontId="1" fillId="6" borderId="9" xfId="0" applyNumberFormat="1" applyFont="1" applyFill="1" applyBorder="1" applyAlignment="1">
      <alignment horizontal="center" vertical="top" wrapText="1"/>
    </xf>
    <xf numFmtId="164" fontId="1" fillId="6" borderId="13" xfId="0" applyNumberFormat="1" applyFont="1" applyFill="1" applyBorder="1" applyAlignment="1">
      <alignment horizontal="center" vertical="top" wrapText="1"/>
    </xf>
    <xf numFmtId="164" fontId="1" fillId="6" borderId="14" xfId="0" applyNumberFormat="1" applyFont="1" applyFill="1" applyBorder="1" applyAlignment="1">
      <alignment horizontal="center" vertical="top" wrapText="1"/>
    </xf>
    <xf numFmtId="164" fontId="1" fillId="6" borderId="11" xfId="0" applyNumberFormat="1" applyFont="1" applyFill="1" applyBorder="1" applyAlignment="1">
      <alignment horizontal="center" vertical="top"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1" fontId="1" fillId="0" borderId="0" xfId="0" applyNumberFormat="1" applyFont="1" applyFill="1" applyBorder="1" applyAlignment="1">
      <alignment horizontal="center" vertical="top"/>
    </xf>
    <xf numFmtId="1" fontId="2" fillId="0" borderId="0" xfId="0" applyNumberFormat="1" applyFont="1" applyFill="1" applyBorder="1" applyAlignment="1">
      <alignment horizontal="center" vertical="top"/>
    </xf>
    <xf numFmtId="1" fontId="4" fillId="0" borderId="0" xfId="0" applyNumberFormat="1" applyFont="1" applyFill="1" applyBorder="1" applyAlignment="1">
      <alignment horizontal="center" vertical="top"/>
    </xf>
    <xf numFmtId="1"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top" wrapText="1"/>
    </xf>
    <xf numFmtId="164" fontId="1" fillId="0" borderId="0" xfId="0" applyNumberFormat="1" applyFont="1" applyFill="1" applyBorder="1" applyAlignment="1">
      <alignment horizontal="center" vertical="top" wrapText="1"/>
    </xf>
    <xf numFmtId="164" fontId="2" fillId="0" borderId="0" xfId="0" applyNumberFormat="1" applyFont="1" applyFill="1" applyBorder="1" applyAlignment="1">
      <alignment horizontal="center" vertical="top" wrapText="1"/>
    </xf>
    <xf numFmtId="49" fontId="11" fillId="0" borderId="0" xfId="0" applyNumberFormat="1" applyFont="1" applyFill="1" applyBorder="1" applyAlignment="1">
      <alignment horizontal="left" vertical="top" wrapText="1"/>
    </xf>
    <xf numFmtId="49" fontId="2" fillId="6" borderId="0" xfId="0" applyNumberFormat="1" applyFont="1" applyFill="1" applyBorder="1" applyAlignment="1">
      <alignment horizontal="left" vertical="top" wrapText="1"/>
    </xf>
    <xf numFmtId="0" fontId="2" fillId="6" borderId="0" xfId="0" applyFont="1" applyFill="1" applyBorder="1" applyAlignment="1">
      <alignment horizontal="left" vertical="top"/>
    </xf>
    <xf numFmtId="0" fontId="9" fillId="6" borderId="0" xfId="0" applyFont="1" applyFill="1" applyBorder="1" applyAlignment="1">
      <alignment horizontal="left" vertical="top" wrapText="1"/>
    </xf>
    <xf numFmtId="0" fontId="12" fillId="0" borderId="0" xfId="0" applyFont="1" applyAlignment="1">
      <alignment vertical="top"/>
    </xf>
    <xf numFmtId="0" fontId="5" fillId="0" borderId="0" xfId="0" applyFont="1" applyAlignment="1">
      <alignment vertical="top"/>
    </xf>
    <xf numFmtId="0" fontId="5" fillId="0" borderId="0" xfId="0" applyFont="1" applyAlignment="1">
      <alignment horizontal="center" vertical="top"/>
    </xf>
    <xf numFmtId="0" fontId="8" fillId="0" borderId="9" xfId="0" applyFont="1" applyBorder="1" applyAlignment="1">
      <alignment horizontal="center" vertical="center" textRotation="90" wrapText="1"/>
    </xf>
    <xf numFmtId="0" fontId="9" fillId="6" borderId="0" xfId="0" applyFont="1" applyFill="1" applyBorder="1" applyAlignment="1">
      <alignment horizontal="center" vertical="center" wrapText="1"/>
    </xf>
    <xf numFmtId="164" fontId="9" fillId="6" borderId="0" xfId="0" applyNumberFormat="1" applyFont="1" applyFill="1" applyBorder="1" applyAlignment="1">
      <alignment horizontal="center" vertical="top" wrapText="1"/>
    </xf>
    <xf numFmtId="164" fontId="6" fillId="6" borderId="0" xfId="0" applyNumberFormat="1" applyFont="1" applyFill="1" applyBorder="1" applyAlignment="1">
      <alignment horizontal="center" vertical="top" wrapText="1"/>
    </xf>
    <xf numFmtId="164" fontId="8" fillId="6" borderId="0" xfId="0" applyNumberFormat="1" applyFont="1" applyFill="1" applyBorder="1" applyAlignment="1">
      <alignment horizontal="center" vertical="top" wrapText="1"/>
    </xf>
    <xf numFmtId="0" fontId="8" fillId="0" borderId="28" xfId="0" applyFont="1" applyBorder="1" applyAlignment="1">
      <alignment horizontal="center" vertical="center" textRotation="90" wrapText="1"/>
    </xf>
    <xf numFmtId="164" fontId="8" fillId="0" borderId="18" xfId="0" applyNumberFormat="1" applyFont="1" applyBorder="1" applyAlignment="1">
      <alignment horizontal="center" vertical="top" wrapText="1"/>
    </xf>
    <xf numFmtId="49" fontId="11" fillId="0" borderId="36" xfId="0" applyNumberFormat="1" applyFont="1" applyFill="1" applyBorder="1" applyAlignment="1">
      <alignment vertical="top" wrapText="1"/>
    </xf>
    <xf numFmtId="49" fontId="3" fillId="0" borderId="0" xfId="0" applyNumberFormat="1" applyFont="1" applyFill="1" applyBorder="1" applyAlignment="1">
      <alignment vertical="top" wrapText="1"/>
    </xf>
    <xf numFmtId="164" fontId="4" fillId="6" borderId="0" xfId="0" applyNumberFormat="1" applyFont="1" applyFill="1" applyBorder="1" applyAlignment="1">
      <alignment horizontal="center" vertical="center" wrapText="1"/>
    </xf>
    <xf numFmtId="164" fontId="4" fillId="6" borderId="0" xfId="0" applyNumberFormat="1" applyFont="1" applyFill="1" applyBorder="1" applyAlignment="1">
      <alignment horizontal="center" vertical="top"/>
    </xf>
    <xf numFmtId="49" fontId="11" fillId="0" borderId="0" xfId="0" applyNumberFormat="1" applyFont="1" applyFill="1" applyBorder="1" applyAlignment="1">
      <alignment vertical="top" wrapText="1"/>
    </xf>
    <xf numFmtId="1" fontId="8" fillId="6" borderId="0" xfId="0" applyNumberFormat="1" applyFont="1" applyFill="1" applyBorder="1" applyAlignment="1">
      <alignment horizontal="center" vertical="top"/>
    </xf>
    <xf numFmtId="49" fontId="2" fillId="6" borderId="0" xfId="0" applyNumberFormat="1" applyFont="1" applyFill="1" applyBorder="1" applyAlignment="1">
      <alignment horizontal="left" vertical="top"/>
    </xf>
    <xf numFmtId="1" fontId="1" fillId="6" borderId="0" xfId="0" applyNumberFormat="1" applyFont="1" applyFill="1" applyBorder="1" applyAlignment="1">
      <alignment horizontal="center" vertical="top"/>
    </xf>
    <xf numFmtId="164" fontId="4" fillId="6" borderId="0" xfId="0" applyNumberFormat="1" applyFont="1" applyFill="1" applyBorder="1" applyAlignment="1">
      <alignment horizontal="center" vertical="center"/>
    </xf>
    <xf numFmtId="49" fontId="1" fillId="6" borderId="0" xfId="0" applyNumberFormat="1" applyFont="1" applyFill="1" applyBorder="1" applyAlignment="1">
      <alignment horizontal="center" vertical="top" wrapText="1"/>
    </xf>
    <xf numFmtId="164" fontId="2" fillId="3" borderId="19" xfId="0" applyNumberFormat="1" applyFont="1" applyFill="1" applyBorder="1" applyAlignment="1">
      <alignment horizontal="center" vertical="top"/>
    </xf>
    <xf numFmtId="164" fontId="2" fillId="3" borderId="38" xfId="0" applyNumberFormat="1" applyFont="1" applyFill="1" applyBorder="1" applyAlignment="1">
      <alignment horizontal="center" vertical="top"/>
    </xf>
    <xf numFmtId="164" fontId="2" fillId="3" borderId="38" xfId="0" applyNumberFormat="1" applyFont="1" applyFill="1" applyBorder="1" applyAlignment="1">
      <alignment horizontal="center" vertical="center"/>
    </xf>
    <xf numFmtId="164" fontId="2" fillId="3" borderId="38" xfId="0" applyNumberFormat="1" applyFont="1" applyFill="1" applyBorder="1" applyAlignment="1">
      <alignment horizontal="center" vertical="top" wrapText="1"/>
    </xf>
    <xf numFmtId="164" fontId="1" fillId="0" borderId="7" xfId="0" applyNumberFormat="1" applyFont="1" applyFill="1" applyBorder="1" applyAlignment="1">
      <alignment vertical="top" wrapText="1"/>
    </xf>
    <xf numFmtId="0" fontId="8" fillId="5" borderId="3" xfId="0" applyFont="1" applyFill="1" applyBorder="1" applyAlignment="1">
      <alignment horizontal="center" vertical="top" wrapText="1"/>
    </xf>
    <xf numFmtId="0" fontId="8" fillId="5" borderId="33" xfId="0" applyFont="1" applyFill="1" applyBorder="1" applyAlignment="1">
      <alignment horizontal="center" vertical="top" wrapText="1"/>
    </xf>
    <xf numFmtId="0" fontId="8" fillId="5" borderId="40" xfId="0" applyFont="1" applyFill="1" applyBorder="1" applyAlignment="1">
      <alignment horizontal="left" vertical="top" wrapText="1"/>
    </xf>
    <xf numFmtId="0" fontId="8" fillId="5" borderId="5" xfId="0" applyFont="1" applyFill="1" applyBorder="1" applyAlignment="1">
      <alignment horizontal="center" vertical="top" wrapText="1"/>
    </xf>
    <xf numFmtId="0" fontId="8" fillId="5" borderId="39" xfId="0" applyFont="1" applyFill="1" applyBorder="1" applyAlignment="1">
      <alignment horizontal="center" vertical="top" wrapText="1"/>
    </xf>
    <xf numFmtId="0" fontId="8" fillId="5" borderId="41" xfId="0" applyFont="1" applyFill="1" applyBorder="1" applyAlignment="1">
      <alignment horizontal="left" vertical="top" wrapText="1"/>
    </xf>
    <xf numFmtId="0" fontId="8" fillId="5" borderId="39" xfId="0" applyFont="1" applyFill="1" applyBorder="1" applyAlignment="1">
      <alignment horizontal="left" vertical="top" wrapText="1"/>
    </xf>
    <xf numFmtId="0" fontId="8" fillId="5" borderId="15" xfId="0" applyFont="1" applyFill="1" applyBorder="1" applyAlignment="1">
      <alignment horizontal="left" vertical="top" wrapText="1"/>
    </xf>
    <xf numFmtId="0" fontId="8" fillId="5" borderId="42" xfId="0" applyFont="1" applyFill="1" applyBorder="1" applyAlignment="1">
      <alignment horizontal="center" vertical="top" wrapText="1"/>
    </xf>
    <xf numFmtId="0" fontId="8" fillId="5" borderId="18" xfId="0" applyFont="1" applyFill="1" applyBorder="1" applyAlignment="1">
      <alignment horizontal="center" vertical="top" wrapText="1"/>
    </xf>
    <xf numFmtId="0" fontId="8" fillId="5" borderId="43" xfId="0" applyFont="1" applyFill="1" applyBorder="1" applyAlignment="1">
      <alignment horizontal="left" vertical="top" wrapText="1"/>
    </xf>
    <xf numFmtId="0" fontId="8" fillId="5" borderId="18" xfId="0" applyFont="1" applyFill="1" applyBorder="1" applyAlignment="1">
      <alignment horizontal="left" vertical="top" wrapText="1"/>
    </xf>
    <xf numFmtId="0" fontId="8" fillId="5" borderId="31" xfId="0" applyFont="1" applyFill="1" applyBorder="1" applyAlignment="1">
      <alignment horizontal="left" vertical="top" wrapText="1"/>
    </xf>
    <xf numFmtId="0" fontId="8" fillId="5" borderId="44" xfId="0" applyFont="1" applyFill="1" applyBorder="1" applyAlignment="1">
      <alignment horizontal="center" vertical="top" wrapText="1"/>
    </xf>
    <xf numFmtId="0" fontId="8" fillId="5" borderId="45" xfId="0" applyFont="1" applyFill="1" applyBorder="1" applyAlignment="1">
      <alignment horizontal="center" vertical="top" wrapText="1"/>
    </xf>
    <xf numFmtId="0" fontId="8" fillId="5" borderId="46" xfId="0" applyFont="1" applyFill="1" applyBorder="1" applyAlignment="1">
      <alignment horizontal="left" vertical="top" wrapText="1"/>
    </xf>
    <xf numFmtId="0" fontId="8" fillId="5" borderId="45" xfId="0" applyFont="1" applyFill="1" applyBorder="1" applyAlignment="1">
      <alignment horizontal="left" vertical="top" wrapText="1"/>
    </xf>
    <xf numFmtId="0" fontId="8" fillId="5" borderId="32" xfId="0" applyFont="1" applyFill="1" applyBorder="1" applyAlignment="1">
      <alignment horizontal="left" vertical="top" wrapText="1"/>
    </xf>
    <xf numFmtId="0" fontId="8" fillId="5" borderId="4" xfId="0" applyFont="1" applyFill="1" applyBorder="1" applyAlignment="1">
      <alignment horizontal="center" vertical="top" wrapText="1"/>
    </xf>
    <xf numFmtId="0" fontId="8" fillId="5" borderId="29" xfId="0" applyFont="1" applyFill="1" applyBorder="1" applyAlignment="1">
      <alignment horizontal="center" vertical="top" wrapText="1"/>
    </xf>
    <xf numFmtId="0" fontId="8" fillId="5" borderId="0" xfId="0" applyFont="1" applyFill="1" applyBorder="1" applyAlignment="1">
      <alignment horizontal="left" vertical="top" wrapText="1"/>
    </xf>
    <xf numFmtId="0" fontId="8" fillId="5" borderId="29" xfId="0" applyFont="1" applyFill="1" applyBorder="1" applyAlignment="1">
      <alignment horizontal="left" vertical="top" wrapText="1"/>
    </xf>
    <xf numFmtId="0" fontId="8" fillId="5" borderId="47" xfId="0" applyFont="1" applyFill="1" applyBorder="1" applyAlignment="1">
      <alignment vertical="top" wrapText="1"/>
    </xf>
    <xf numFmtId="0" fontId="8" fillId="5" borderId="36" xfId="0" applyFont="1" applyFill="1" applyBorder="1" applyAlignment="1">
      <alignment vertical="top" wrapText="1"/>
    </xf>
    <xf numFmtId="0" fontId="8" fillId="5" borderId="33" xfId="0" applyFont="1" applyFill="1" applyBorder="1" applyAlignment="1">
      <alignment vertical="top" wrapText="1"/>
    </xf>
    <xf numFmtId="0" fontId="8" fillId="5" borderId="12" xfId="0" applyFont="1" applyFill="1" applyBorder="1" applyAlignment="1">
      <alignment horizontal="left" vertical="top" wrapText="1"/>
    </xf>
    <xf numFmtId="0" fontId="8" fillId="5" borderId="48" xfId="0" applyFont="1" applyFill="1" applyBorder="1" applyAlignment="1">
      <alignment horizontal="center" vertical="top" wrapText="1"/>
    </xf>
    <xf numFmtId="0" fontId="8" fillId="5" borderId="2" xfId="0" applyFont="1" applyFill="1" applyBorder="1" applyAlignment="1">
      <alignment horizontal="center" vertical="top" wrapText="1"/>
    </xf>
    <xf numFmtId="0" fontId="8" fillId="5" borderId="49" xfId="0" applyFont="1" applyFill="1" applyBorder="1" applyAlignment="1">
      <alignment horizontal="left" vertical="top" wrapText="1"/>
    </xf>
    <xf numFmtId="0" fontId="8" fillId="5" borderId="2" xfId="0" applyFont="1" applyFill="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left" vertical="top"/>
    </xf>
    <xf numFmtId="0" fontId="8" fillId="0" borderId="3" xfId="0" applyNumberFormat="1" applyFont="1" applyFill="1" applyBorder="1" applyAlignment="1">
      <alignment horizontal="center" vertical="top" wrapText="1"/>
    </xf>
    <xf numFmtId="0" fontId="8" fillId="0" borderId="5" xfId="0" applyNumberFormat="1" applyFont="1" applyFill="1" applyBorder="1" applyAlignment="1">
      <alignment horizontal="center" vertical="top" wrapText="1"/>
    </xf>
    <xf numFmtId="164" fontId="1" fillId="0" borderId="10" xfId="0" applyNumberFormat="1" applyFont="1" applyFill="1" applyBorder="1" applyAlignment="1">
      <alignment horizontal="center" vertical="top"/>
    </xf>
    <xf numFmtId="1" fontId="1" fillId="0" borderId="42" xfId="0" applyNumberFormat="1" applyFont="1" applyFill="1" applyBorder="1" applyAlignment="1">
      <alignment horizontal="center" vertical="top"/>
    </xf>
    <xf numFmtId="1" fontId="1" fillId="0" borderId="48" xfId="0" applyNumberFormat="1" applyFont="1" applyFill="1" applyBorder="1" applyAlignment="1">
      <alignment horizontal="center" vertical="top"/>
    </xf>
    <xf numFmtId="0" fontId="2" fillId="0" borderId="5" xfId="0" applyNumberFormat="1" applyFont="1" applyFill="1" applyBorder="1" applyAlignment="1">
      <alignment horizontal="center" vertical="top" wrapText="1"/>
    </xf>
    <xf numFmtId="0" fontId="16" fillId="0" borderId="0" xfId="0" applyFont="1" applyBorder="1" applyAlignment="1">
      <alignment horizontal="center" vertical="top" wrapText="1"/>
    </xf>
    <xf numFmtId="0" fontId="8" fillId="0" borderId="0" xfId="0" applyFont="1"/>
    <xf numFmtId="0" fontId="16" fillId="6" borderId="0" xfId="0" applyFont="1" applyFill="1" applyBorder="1" applyAlignment="1">
      <alignment horizontal="center" vertical="top" wrapText="1"/>
    </xf>
    <xf numFmtId="0" fontId="15" fillId="6" borderId="0" xfId="0" applyFont="1" applyFill="1" applyBorder="1" applyAlignment="1">
      <alignment horizontal="center" vertical="top" wrapText="1"/>
    </xf>
    <xf numFmtId="0" fontId="15" fillId="6" borderId="0" xfId="0" applyFont="1" applyFill="1" applyAlignment="1">
      <alignment horizontal="left" vertical="top"/>
    </xf>
    <xf numFmtId="0" fontId="18" fillId="6" borderId="0" xfId="0" applyFont="1" applyFill="1" applyAlignment="1">
      <alignment horizontal="left" vertical="top"/>
    </xf>
    <xf numFmtId="0" fontId="16" fillId="6" borderId="0" xfId="0" applyFont="1" applyFill="1" applyAlignment="1">
      <alignment horizontal="left" vertical="top"/>
    </xf>
    <xf numFmtId="0" fontId="19" fillId="0" borderId="0" xfId="1" applyFont="1" applyAlignment="1">
      <alignment vertical="center" wrapText="1"/>
    </xf>
    <xf numFmtId="0" fontId="1" fillId="0" borderId="3"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1" fontId="1" fillId="0" borderId="42" xfId="0" applyNumberFormat="1" applyFont="1" applyFill="1" applyBorder="1" applyAlignment="1">
      <alignment horizontal="left" vertical="top" wrapText="1"/>
    </xf>
    <xf numFmtId="1" fontId="1" fillId="0" borderId="3" xfId="0" applyNumberFormat="1" applyFont="1" applyFill="1" applyBorder="1" applyAlignment="1">
      <alignment horizontal="center" vertical="top"/>
    </xf>
    <xf numFmtId="1" fontId="1" fillId="0" borderId="4" xfId="0" applyNumberFormat="1" applyFont="1" applyFill="1" applyBorder="1" applyAlignment="1">
      <alignment horizontal="center" vertical="top"/>
    </xf>
    <xf numFmtId="164" fontId="1" fillId="0" borderId="7" xfId="0" applyNumberFormat="1" applyFont="1" applyFill="1" applyBorder="1" applyAlignment="1">
      <alignment horizontal="left" vertical="top" wrapText="1"/>
    </xf>
    <xf numFmtId="164" fontId="1" fillId="0" borderId="8" xfId="0" applyNumberFormat="1" applyFont="1" applyFill="1" applyBorder="1" applyAlignment="1">
      <alignment horizontal="left" vertical="top" wrapText="1"/>
    </xf>
    <xf numFmtId="0" fontId="2" fillId="3" borderId="19" xfId="0" applyFont="1" applyFill="1" applyBorder="1" applyAlignment="1">
      <alignment horizontal="right" vertical="top" wrapText="1"/>
    </xf>
    <xf numFmtId="164" fontId="1" fillId="0" borderId="14" xfId="0" applyNumberFormat="1" applyFont="1" applyFill="1" applyBorder="1" applyAlignment="1">
      <alignment horizontal="left" vertical="top" wrapText="1"/>
    </xf>
    <xf numFmtId="0" fontId="10" fillId="0" borderId="8" xfId="0" applyFont="1" applyBorder="1" applyAlignment="1">
      <alignment horizontal="left" vertical="top" wrapText="1"/>
    </xf>
    <xf numFmtId="0" fontId="8" fillId="0" borderId="0" xfId="0" applyNumberFormat="1" applyFont="1" applyFill="1" applyBorder="1" applyAlignment="1">
      <alignment horizontal="left" vertical="top" wrapText="1"/>
    </xf>
    <xf numFmtId="49" fontId="2" fillId="5" borderId="20" xfId="0" applyNumberFormat="1" applyFont="1" applyFill="1" applyBorder="1" applyAlignment="1">
      <alignment horizontal="center" vertical="top"/>
    </xf>
    <xf numFmtId="49" fontId="2" fillId="2" borderId="37" xfId="0" applyNumberFormat="1" applyFont="1" applyFill="1" applyBorder="1" applyAlignment="1">
      <alignment horizontal="center" vertical="top"/>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 xfId="0" applyFont="1" applyFill="1" applyBorder="1" applyAlignment="1">
      <alignment horizontal="center" vertical="center" wrapText="1"/>
    </xf>
    <xf numFmtId="0" fontId="2" fillId="3" borderId="6" xfId="0" applyFont="1" applyFill="1" applyBorder="1" applyAlignment="1">
      <alignment horizontal="center" vertical="top"/>
    </xf>
    <xf numFmtId="49" fontId="2" fillId="5" borderId="14" xfId="0" applyNumberFormat="1" applyFont="1" applyFill="1" applyBorder="1" applyAlignment="1">
      <alignment horizontal="center" vertical="top"/>
    </xf>
    <xf numFmtId="49" fontId="2" fillId="2" borderId="22" xfId="0" applyNumberFormat="1" applyFont="1" applyFill="1" applyBorder="1" applyAlignment="1">
      <alignment horizontal="center" vertical="top"/>
    </xf>
    <xf numFmtId="0" fontId="1" fillId="0" borderId="28" xfId="0" applyFont="1" applyFill="1" applyBorder="1" applyAlignment="1">
      <alignment horizontal="center" vertical="top" wrapText="1"/>
    </xf>
    <xf numFmtId="49" fontId="2" fillId="5" borderId="7" xfId="0" applyNumberFormat="1" applyFont="1" applyFill="1" applyBorder="1" applyAlignment="1">
      <alignment horizontal="center" vertical="top"/>
    </xf>
    <xf numFmtId="49" fontId="2" fillId="2" borderId="23" xfId="0" applyNumberFormat="1" applyFont="1" applyFill="1" applyBorder="1" applyAlignment="1">
      <alignment horizontal="center" vertical="top"/>
    </xf>
    <xf numFmtId="0" fontId="1" fillId="0" borderId="18" xfId="0" applyFont="1" applyFill="1" applyBorder="1" applyAlignment="1">
      <alignment horizontal="center" vertical="top" wrapText="1"/>
    </xf>
    <xf numFmtId="49" fontId="2" fillId="5" borderId="8" xfId="0" applyNumberFormat="1" applyFont="1" applyFill="1" applyBorder="1" applyAlignment="1">
      <alignment horizontal="center" vertical="top"/>
    </xf>
    <xf numFmtId="49" fontId="2" fillId="2" borderId="24" xfId="0" applyNumberFormat="1" applyFont="1" applyFill="1" applyBorder="1" applyAlignment="1">
      <alignment horizontal="center" vertical="top"/>
    </xf>
    <xf numFmtId="0" fontId="1" fillId="0" borderId="30" xfId="0" applyFont="1" applyFill="1" applyBorder="1" applyAlignment="1">
      <alignment horizontal="center" vertical="top"/>
    </xf>
    <xf numFmtId="0" fontId="1" fillId="0" borderId="12" xfId="0" applyFont="1" applyFill="1" applyBorder="1" applyAlignment="1">
      <alignment horizontal="center" vertical="top"/>
    </xf>
    <xf numFmtId="0" fontId="1" fillId="0" borderId="31" xfId="0" applyFont="1" applyFill="1" applyBorder="1" applyAlignment="1">
      <alignment horizontal="center" vertical="top"/>
    </xf>
    <xf numFmtId="164" fontId="1" fillId="0" borderId="10" xfId="0" applyNumberFormat="1" applyFont="1" applyFill="1" applyBorder="1" applyAlignment="1">
      <alignment horizontal="left" vertical="top" wrapText="1"/>
    </xf>
    <xf numFmtId="0" fontId="1" fillId="0" borderId="32" xfId="0" applyFont="1" applyFill="1" applyBorder="1" applyAlignment="1">
      <alignment horizontal="center" vertical="top"/>
    </xf>
    <xf numFmtId="0" fontId="1" fillId="0" borderId="18" xfId="0" applyFont="1" applyFill="1" applyBorder="1" applyAlignment="1">
      <alignment horizontal="center" vertical="top"/>
    </xf>
    <xf numFmtId="0" fontId="2" fillId="3" borderId="19" xfId="0" applyFont="1" applyFill="1" applyBorder="1" applyAlignment="1">
      <alignment horizontal="center" vertical="top"/>
    </xf>
    <xf numFmtId="164" fontId="8" fillId="0" borderId="8" xfId="0" applyNumberFormat="1" applyFont="1" applyFill="1" applyBorder="1" applyAlignment="1">
      <alignment horizontal="left" vertical="top" wrapText="1"/>
    </xf>
    <xf numFmtId="49" fontId="2" fillId="5" borderId="17" xfId="0" applyNumberFormat="1" applyFont="1" applyFill="1" applyBorder="1" applyAlignment="1">
      <alignment horizontal="center" vertical="top"/>
    </xf>
    <xf numFmtId="49" fontId="2" fillId="2" borderId="21" xfId="0" applyNumberFormat="1" applyFont="1" applyFill="1" applyBorder="1" applyAlignment="1">
      <alignment horizontal="center" vertical="top"/>
    </xf>
    <xf numFmtId="164" fontId="2" fillId="2" borderId="16" xfId="0" applyNumberFormat="1" applyFont="1" applyFill="1" applyBorder="1" applyAlignment="1">
      <alignment horizontal="center" vertical="top"/>
    </xf>
    <xf numFmtId="164" fontId="2" fillId="2" borderId="50" xfId="0" applyNumberFormat="1" applyFont="1" applyFill="1" applyBorder="1" applyAlignment="1">
      <alignment horizontal="center" vertical="top"/>
    </xf>
    <xf numFmtId="164" fontId="2" fillId="2" borderId="1" xfId="0" applyNumberFormat="1" applyFont="1" applyFill="1" applyBorder="1" applyAlignment="1">
      <alignment horizontal="center" vertical="top"/>
    </xf>
    <xf numFmtId="49" fontId="2" fillId="5" borderId="14" xfId="0" applyNumberFormat="1" applyFont="1" applyFill="1" applyBorder="1" applyAlignment="1">
      <alignment vertical="top"/>
    </xf>
    <xf numFmtId="49" fontId="2" fillId="2" borderId="25" xfId="0" applyNumberFormat="1" applyFont="1" applyFill="1" applyBorder="1" applyAlignment="1">
      <alignment vertical="top"/>
    </xf>
    <xf numFmtId="49" fontId="2" fillId="6" borderId="22" xfId="0" applyNumberFormat="1" applyFont="1" applyFill="1" applyBorder="1" applyAlignment="1">
      <alignment vertical="top"/>
    </xf>
    <xf numFmtId="0" fontId="1" fillId="0" borderId="33" xfId="0" applyFont="1" applyBorder="1" applyAlignment="1">
      <alignment horizontal="center" vertical="top" wrapText="1"/>
    </xf>
    <xf numFmtId="49" fontId="2" fillId="5" borderId="7" xfId="0" applyNumberFormat="1" applyFont="1" applyFill="1" applyBorder="1" applyAlignment="1">
      <alignment vertical="top"/>
    </xf>
    <xf numFmtId="49" fontId="2" fillId="2" borderId="26" xfId="0" applyNumberFormat="1" applyFont="1" applyFill="1" applyBorder="1" applyAlignment="1">
      <alignment vertical="top"/>
    </xf>
    <xf numFmtId="49" fontId="2" fillId="6" borderId="23" xfId="0" applyNumberFormat="1" applyFont="1" applyFill="1" applyBorder="1" applyAlignment="1">
      <alignment vertical="top"/>
    </xf>
    <xf numFmtId="0" fontId="1" fillId="0" borderId="18" xfId="0" applyFont="1" applyBorder="1" applyAlignment="1">
      <alignment horizontal="center" vertical="top" wrapText="1"/>
    </xf>
    <xf numFmtId="0" fontId="8" fillId="0" borderId="7" xfId="0" applyFont="1" applyBorder="1" applyAlignment="1">
      <alignment horizontal="left" vertical="top" wrapText="1"/>
    </xf>
    <xf numFmtId="49" fontId="2" fillId="5" borderId="8" xfId="0" applyNumberFormat="1" applyFont="1" applyFill="1" applyBorder="1" applyAlignment="1">
      <alignment vertical="top"/>
    </xf>
    <xf numFmtId="49" fontId="2" fillId="2" borderId="27" xfId="0" applyNumberFormat="1" applyFont="1" applyFill="1" applyBorder="1" applyAlignment="1">
      <alignment vertical="top"/>
    </xf>
    <xf numFmtId="49" fontId="2" fillId="6" borderId="24" xfId="0" applyNumberFormat="1" applyFont="1" applyFill="1" applyBorder="1" applyAlignment="1">
      <alignment vertical="top"/>
    </xf>
    <xf numFmtId="0" fontId="2" fillId="3" borderId="6" xfId="0" applyFont="1" applyFill="1" applyBorder="1" applyAlignment="1">
      <alignment horizontal="right" vertical="top" wrapText="1"/>
    </xf>
    <xf numFmtId="0" fontId="1" fillId="0" borderId="28" xfId="0" applyFont="1" applyBorder="1" applyAlignment="1">
      <alignment horizontal="center" vertical="top" wrapText="1"/>
    </xf>
    <xf numFmtId="0" fontId="1" fillId="0" borderId="2" xfId="0" applyFont="1" applyFill="1" applyBorder="1" applyAlignment="1">
      <alignment horizontal="center" vertical="top"/>
    </xf>
    <xf numFmtId="0" fontId="2" fillId="3" borderId="39" xfId="0" applyFont="1" applyFill="1" applyBorder="1" applyAlignment="1">
      <alignment horizontal="right" vertical="top" wrapText="1"/>
    </xf>
    <xf numFmtId="164" fontId="2" fillId="2" borderId="17" xfId="0" applyNumberFormat="1" applyFont="1" applyFill="1" applyBorder="1" applyAlignment="1">
      <alignment horizontal="center" vertical="center"/>
    </xf>
    <xf numFmtId="164" fontId="1" fillId="0" borderId="28" xfId="0" applyNumberFormat="1" applyFont="1" applyFill="1" applyBorder="1" applyAlignment="1">
      <alignment horizontal="center" vertical="top" wrapText="1"/>
    </xf>
    <xf numFmtId="164" fontId="1" fillId="0" borderId="2" xfId="0" applyNumberFormat="1" applyFont="1" applyFill="1" applyBorder="1" applyAlignment="1">
      <alignment horizontal="center" vertical="top" wrapText="1"/>
    </xf>
    <xf numFmtId="164" fontId="1" fillId="6" borderId="33" xfId="0" applyNumberFormat="1" applyFont="1" applyFill="1" applyBorder="1" applyAlignment="1">
      <alignment horizontal="center" vertical="top" wrapText="1"/>
    </xf>
    <xf numFmtId="164" fontId="1" fillId="0" borderId="34" xfId="0" applyNumberFormat="1" applyFont="1" applyFill="1" applyBorder="1" applyAlignment="1">
      <alignment horizontal="center" vertical="top" wrapText="1"/>
    </xf>
    <xf numFmtId="164" fontId="1" fillId="0" borderId="35" xfId="0" applyNumberFormat="1" applyFont="1" applyFill="1" applyBorder="1" applyAlignment="1">
      <alignment horizontal="center" vertical="top" wrapText="1"/>
    </xf>
    <xf numFmtId="49" fontId="2" fillId="5" borderId="20"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center" wrapText="1"/>
    </xf>
    <xf numFmtId="164" fontId="2" fillId="5" borderId="17" xfId="0" applyNumberFormat="1" applyFont="1" applyFill="1" applyBorder="1" applyAlignment="1">
      <alignment horizontal="center" vertical="top"/>
    </xf>
    <xf numFmtId="49" fontId="2" fillId="4" borderId="20" xfId="0" applyNumberFormat="1" applyFont="1" applyFill="1" applyBorder="1" applyAlignment="1">
      <alignment horizontal="center" vertical="top"/>
    </xf>
    <xf numFmtId="164" fontId="2" fillId="4" borderId="17" xfId="0" applyNumberFormat="1" applyFont="1" applyFill="1" applyBorder="1" applyAlignment="1">
      <alignment horizontal="center" vertical="top"/>
    </xf>
    <xf numFmtId="0" fontId="19" fillId="0" borderId="0" xfId="1" applyFont="1" applyAlignment="1">
      <alignment horizontal="left" vertical="center" wrapText="1"/>
    </xf>
    <xf numFmtId="0" fontId="16" fillId="0" borderId="0" xfId="0" applyFont="1" applyBorder="1" applyAlignment="1">
      <alignment horizontal="right" vertical="top" wrapText="1"/>
    </xf>
    <xf numFmtId="0" fontId="16" fillId="6" borderId="0" xfId="0" applyFont="1" applyFill="1" applyBorder="1" applyAlignment="1">
      <alignment horizontal="left" vertical="top" wrapText="1"/>
    </xf>
    <xf numFmtId="0" fontId="19" fillId="0" borderId="0" xfId="1" applyFont="1" applyBorder="1" applyAlignment="1">
      <alignment horizontal="left" vertical="top" wrapText="1"/>
    </xf>
    <xf numFmtId="0" fontId="16" fillId="6" borderId="0" xfId="0" applyFont="1" applyFill="1" applyAlignment="1">
      <alignment horizontal="left" vertical="top" wrapText="1"/>
    </xf>
    <xf numFmtId="0" fontId="10" fillId="0" borderId="0" xfId="0" applyFont="1" applyAlignment="1">
      <alignment horizontal="left" vertical="top" wrapText="1"/>
    </xf>
    <xf numFmtId="0" fontId="16" fillId="6" borderId="0" xfId="0" applyFont="1" applyFill="1" applyAlignment="1">
      <alignment wrapText="1"/>
    </xf>
    <xf numFmtId="0" fontId="10" fillId="6" borderId="0" xfId="0" applyFont="1" applyFill="1" applyAlignment="1">
      <alignment wrapText="1"/>
    </xf>
    <xf numFmtId="0" fontId="10" fillId="6" borderId="0" xfId="0" applyFont="1" applyFill="1" applyAlignment="1">
      <alignment horizontal="left" vertical="top" wrapText="1"/>
    </xf>
    <xf numFmtId="0" fontId="15" fillId="6" borderId="0" xfId="0" applyFont="1" applyFill="1" applyAlignment="1">
      <alignment horizontal="left" vertical="top" wrapText="1"/>
    </xf>
    <xf numFmtId="0" fontId="14" fillId="6" borderId="0" xfId="0" applyFont="1" applyFill="1" applyAlignment="1">
      <alignment horizontal="center" vertical="top" wrapText="1"/>
    </xf>
    <xf numFmtId="0" fontId="10" fillId="0" borderId="0" xfId="0" applyFont="1" applyAlignment="1">
      <alignment vertical="top" wrapText="1"/>
    </xf>
    <xf numFmtId="0" fontId="14" fillId="6" borderId="0" xfId="0" applyFont="1" applyFill="1" applyAlignment="1">
      <alignment horizontal="left" vertical="top" wrapText="1"/>
    </xf>
    <xf numFmtId="0" fontId="14" fillId="0" borderId="0" xfId="0" applyFont="1" applyFill="1" applyAlignment="1">
      <alignment horizontal="left" vertical="top" wrapText="1"/>
    </xf>
    <xf numFmtId="49" fontId="2" fillId="5" borderId="9" xfId="0" applyNumberFormat="1" applyFont="1" applyFill="1" applyBorder="1" applyAlignment="1">
      <alignment horizontal="center" vertical="top"/>
    </xf>
    <xf numFmtId="49" fontId="2" fillId="5" borderId="7" xfId="0" applyNumberFormat="1" applyFont="1" applyFill="1" applyBorder="1" applyAlignment="1">
      <alignment horizontal="center" vertical="top"/>
    </xf>
    <xf numFmtId="49" fontId="2" fillId="5" borderId="11" xfId="0" applyNumberFormat="1" applyFont="1" applyFill="1" applyBorder="1" applyAlignment="1">
      <alignment horizontal="center" vertical="top"/>
    </xf>
    <xf numFmtId="49" fontId="2" fillId="5" borderId="38" xfId="0" applyNumberFormat="1" applyFont="1" applyFill="1" applyBorder="1" applyAlignment="1">
      <alignment horizontal="center" vertical="top"/>
    </xf>
    <xf numFmtId="0" fontId="1" fillId="0" borderId="61" xfId="0" applyFont="1" applyBorder="1" applyAlignment="1">
      <alignment horizontal="center" vertical="center" textRotation="90" wrapText="1"/>
    </xf>
    <xf numFmtId="0" fontId="1" fillId="0" borderId="70" xfId="0" applyFont="1" applyBorder="1" applyAlignment="1">
      <alignment horizontal="center" vertical="center" textRotation="90" wrapText="1"/>
    </xf>
    <xf numFmtId="0" fontId="1" fillId="0" borderId="71" xfId="0" applyFont="1" applyBorder="1" applyAlignment="1">
      <alignment horizontal="center" vertical="center" textRotation="90"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3" xfId="0" applyFont="1" applyBorder="1" applyAlignment="1">
      <alignment horizontal="center" vertical="center" textRotation="90" wrapText="1"/>
    </xf>
    <xf numFmtId="0" fontId="1" fillId="0" borderId="29" xfId="0" applyFont="1" applyBorder="1" applyAlignment="1">
      <alignment horizontal="center" vertical="center" textRotation="90" wrapText="1"/>
    </xf>
    <xf numFmtId="49" fontId="2" fillId="2" borderId="59" xfId="0" applyNumberFormat="1" applyFont="1" applyFill="1" applyBorder="1" applyAlignment="1">
      <alignment horizontal="center" vertical="top"/>
    </xf>
    <xf numFmtId="49" fontId="2" fillId="2" borderId="23" xfId="0" applyNumberFormat="1" applyFont="1" applyFill="1" applyBorder="1" applyAlignment="1">
      <alignment horizontal="center" vertical="top"/>
    </xf>
    <xf numFmtId="49" fontId="2" fillId="2" borderId="72" xfId="0" applyNumberFormat="1" applyFont="1" applyFill="1" applyBorder="1" applyAlignment="1">
      <alignment horizontal="center" vertical="top"/>
    </xf>
    <xf numFmtId="49" fontId="2" fillId="2" borderId="60" xfId="0" applyNumberFormat="1" applyFont="1" applyFill="1" applyBorder="1" applyAlignment="1">
      <alignment horizontal="center" vertical="top"/>
    </xf>
    <xf numFmtId="49" fontId="2" fillId="6" borderId="59" xfId="0" applyNumberFormat="1" applyFont="1" applyFill="1" applyBorder="1" applyAlignment="1">
      <alignment horizontal="center" vertical="top"/>
    </xf>
    <xf numFmtId="49" fontId="2" fillId="6" borderId="23" xfId="0" applyNumberFormat="1" applyFont="1" applyFill="1" applyBorder="1" applyAlignment="1">
      <alignment horizontal="center" vertical="top"/>
    </xf>
    <xf numFmtId="49" fontId="2" fillId="6" borderId="72" xfId="0" applyNumberFormat="1" applyFont="1" applyFill="1" applyBorder="1" applyAlignment="1">
      <alignment horizontal="center" vertical="top"/>
    </xf>
    <xf numFmtId="49" fontId="2" fillId="6" borderId="60" xfId="0" applyNumberFormat="1" applyFont="1" applyFill="1" applyBorder="1" applyAlignment="1">
      <alignment horizontal="center" vertical="top"/>
    </xf>
    <xf numFmtId="1" fontId="1" fillId="0" borderId="33" xfId="0" applyNumberFormat="1" applyFont="1" applyFill="1" applyBorder="1" applyAlignment="1">
      <alignment horizontal="left" vertical="top" wrapText="1"/>
    </xf>
    <xf numFmtId="1" fontId="1" fillId="0" borderId="29" xfId="0" applyNumberFormat="1" applyFont="1" applyFill="1" applyBorder="1" applyAlignment="1">
      <alignment horizontal="left" vertical="top" wrapText="1"/>
    </xf>
    <xf numFmtId="1" fontId="1" fillId="0" borderId="39" xfId="0" applyNumberFormat="1" applyFont="1" applyFill="1" applyBorder="1" applyAlignment="1">
      <alignment horizontal="left" vertical="top" wrapText="1"/>
    </xf>
    <xf numFmtId="1" fontId="1" fillId="0" borderId="3" xfId="0" applyNumberFormat="1"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5" xfId="0" applyNumberFormat="1" applyFont="1" applyFill="1" applyBorder="1" applyAlignment="1">
      <alignment horizontal="center" vertical="top"/>
    </xf>
    <xf numFmtId="0" fontId="1" fillId="0" borderId="36"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41" xfId="0" applyFont="1" applyFill="1" applyBorder="1" applyAlignment="1">
      <alignment horizontal="center" vertical="top" wrapText="1"/>
    </xf>
    <xf numFmtId="49" fontId="9" fillId="0" borderId="3" xfId="0" applyNumberFormat="1" applyFont="1" applyBorder="1" applyAlignment="1">
      <alignment horizontal="center" vertical="top"/>
    </xf>
    <xf numFmtId="49" fontId="9" fillId="0" borderId="4" xfId="0" applyNumberFormat="1" applyFont="1" applyBorder="1" applyAlignment="1">
      <alignment horizontal="center" vertical="top"/>
    </xf>
    <xf numFmtId="49" fontId="9" fillId="0" borderId="5" xfId="0" applyNumberFormat="1" applyFont="1" applyBorder="1" applyAlignment="1">
      <alignment horizontal="center" vertical="top"/>
    </xf>
    <xf numFmtId="0" fontId="1" fillId="0" borderId="33" xfId="0" applyFont="1" applyFill="1" applyBorder="1" applyAlignment="1">
      <alignment horizontal="left" vertical="top" wrapText="1"/>
    </xf>
    <xf numFmtId="0" fontId="1" fillId="0" borderId="29" xfId="0" applyFont="1" applyFill="1" applyBorder="1" applyAlignment="1">
      <alignment horizontal="left" vertical="top" wrapText="1"/>
    </xf>
    <xf numFmtId="0" fontId="1" fillId="0" borderId="39" xfId="0" applyFont="1" applyFill="1" applyBorder="1" applyAlignment="1">
      <alignment horizontal="left" vertical="top" wrapText="1"/>
    </xf>
    <xf numFmtId="49" fontId="2" fillId="6" borderId="22" xfId="0" applyNumberFormat="1" applyFont="1" applyFill="1" applyBorder="1" applyAlignment="1">
      <alignment horizontal="center" vertical="top"/>
    </xf>
    <xf numFmtId="49" fontId="2" fillId="6" borderId="24" xfId="0" applyNumberFormat="1" applyFont="1" applyFill="1" applyBorder="1" applyAlignment="1">
      <alignment horizontal="center" vertical="top"/>
    </xf>
    <xf numFmtId="0" fontId="9" fillId="2" borderId="17"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54" xfId="0" applyFont="1" applyFill="1" applyBorder="1" applyAlignment="1">
      <alignment horizontal="left" vertical="top" wrapText="1"/>
    </xf>
    <xf numFmtId="0" fontId="13" fillId="0" borderId="41" xfId="0" applyFont="1" applyBorder="1" applyAlignment="1">
      <alignment horizontal="center" vertical="top" wrapText="1"/>
    </xf>
    <xf numFmtId="49" fontId="2" fillId="5" borderId="47" xfId="0" applyNumberFormat="1" applyFont="1" applyFill="1" applyBorder="1" applyAlignment="1">
      <alignment horizontal="center" vertical="top" wrapText="1"/>
    </xf>
    <xf numFmtId="49" fontId="2" fillId="5" borderId="32" xfId="0" applyNumberFormat="1" applyFont="1" applyFill="1" applyBorder="1" applyAlignment="1">
      <alignment horizontal="center" vertical="top" wrapText="1"/>
    </xf>
    <xf numFmtId="49" fontId="2" fillId="5" borderId="40" xfId="0" applyNumberFormat="1" applyFont="1" applyFill="1" applyBorder="1" applyAlignment="1">
      <alignment horizontal="center" vertical="top" wrapText="1"/>
    </xf>
    <xf numFmtId="0" fontId="2" fillId="5" borderId="22" xfId="0" applyFont="1" applyFill="1" applyBorder="1" applyAlignment="1">
      <alignment horizontal="left" vertical="top"/>
    </xf>
    <xf numFmtId="0" fontId="2" fillId="5" borderId="36" xfId="0" applyFont="1" applyFill="1" applyBorder="1" applyAlignment="1">
      <alignment horizontal="left" vertical="top"/>
    </xf>
    <xf numFmtId="0" fontId="2" fillId="5" borderId="65" xfId="0" applyFont="1" applyFill="1" applyBorder="1" applyAlignment="1">
      <alignment horizontal="left" vertical="top"/>
    </xf>
    <xf numFmtId="0" fontId="2" fillId="5" borderId="23" xfId="0" applyFont="1" applyFill="1" applyBorder="1" applyAlignment="1">
      <alignment horizontal="left" vertical="top"/>
    </xf>
    <xf numFmtId="0" fontId="2" fillId="5" borderId="0" xfId="0" applyFont="1" applyFill="1" applyBorder="1" applyAlignment="1">
      <alignment horizontal="left" vertical="top"/>
    </xf>
    <xf numFmtId="0" fontId="2" fillId="5" borderId="66" xfId="0" applyFont="1" applyFill="1" applyBorder="1" applyAlignment="1">
      <alignment horizontal="left" vertical="top"/>
    </xf>
    <xf numFmtId="0" fontId="2" fillId="5" borderId="24" xfId="0" applyFont="1" applyFill="1" applyBorder="1" applyAlignment="1">
      <alignment horizontal="left" vertical="top"/>
    </xf>
    <xf numFmtId="0" fontId="2" fillId="5" borderId="41" xfId="0" applyFont="1" applyFill="1" applyBorder="1" applyAlignment="1">
      <alignment horizontal="left" vertical="top"/>
    </xf>
    <xf numFmtId="0" fontId="2" fillId="5" borderId="67" xfId="0" applyFont="1" applyFill="1" applyBorder="1" applyAlignment="1">
      <alignment horizontal="left" vertical="top"/>
    </xf>
    <xf numFmtId="0" fontId="1" fillId="0" borderId="47"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68" xfId="0" applyFont="1" applyBorder="1" applyAlignment="1">
      <alignment horizontal="center" vertical="center" textRotation="90" wrapText="1"/>
    </xf>
    <xf numFmtId="0" fontId="1" fillId="0" borderId="69"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8" fillId="0" borderId="33" xfId="0" applyFont="1" applyBorder="1" applyAlignment="1">
      <alignment horizontal="center" vertical="center" textRotation="90" wrapText="1"/>
    </xf>
    <xf numFmtId="0" fontId="8" fillId="0" borderId="29" xfId="0" applyFont="1" applyBorder="1" applyAlignment="1">
      <alignment horizontal="center" vertical="center" textRotation="90" wrapText="1"/>
    </xf>
    <xf numFmtId="0" fontId="1" fillId="0" borderId="14" xfId="0" applyFont="1" applyBorder="1" applyAlignment="1">
      <alignment horizontal="center" vertical="center" wrapText="1"/>
    </xf>
    <xf numFmtId="0" fontId="1" fillId="0" borderId="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7" xfId="0" applyFont="1" applyBorder="1" applyAlignment="1">
      <alignment horizontal="center" vertical="center" textRotation="90" wrapText="1"/>
    </xf>
    <xf numFmtId="0" fontId="8" fillId="0" borderId="32" xfId="0" applyFont="1" applyBorder="1" applyAlignment="1">
      <alignment horizontal="center" vertical="center" textRotation="90" wrapText="1"/>
    </xf>
    <xf numFmtId="0" fontId="1" fillId="0" borderId="9" xfId="0" applyFont="1" applyBorder="1" applyAlignment="1">
      <alignment horizontal="center" vertical="center" textRotation="90" wrapText="1"/>
    </xf>
    <xf numFmtId="0" fontId="1" fillId="0" borderId="10" xfId="0" applyFont="1" applyBorder="1" applyAlignment="1">
      <alignment horizontal="center" vertical="center" textRotation="90" wrapText="1"/>
    </xf>
    <xf numFmtId="0" fontId="1" fillId="0" borderId="38" xfId="0" applyFont="1" applyBorder="1" applyAlignment="1">
      <alignment horizontal="center" vertical="center" textRotation="90" wrapText="1"/>
    </xf>
    <xf numFmtId="0" fontId="1" fillId="0" borderId="3" xfId="0" applyNumberFormat="1" applyFont="1" applyBorder="1" applyAlignment="1">
      <alignment horizontal="center" vertical="center" textRotation="90" wrapText="1"/>
    </xf>
    <xf numFmtId="0" fontId="1" fillId="0" borderId="4" xfId="0" applyNumberFormat="1" applyFont="1" applyBorder="1" applyAlignment="1">
      <alignment horizontal="center" vertical="center" textRotation="90" wrapText="1"/>
    </xf>
    <xf numFmtId="164" fontId="2" fillId="2" borderId="17" xfId="0" applyNumberFormat="1" applyFont="1" applyFill="1" applyBorder="1" applyAlignment="1">
      <alignment horizontal="center" vertical="center" wrapText="1"/>
    </xf>
    <xf numFmtId="164" fontId="2" fillId="2" borderId="16" xfId="0" applyNumberFormat="1" applyFont="1" applyFill="1" applyBorder="1" applyAlignment="1">
      <alignment horizontal="center" vertical="center" wrapText="1"/>
    </xf>
    <xf numFmtId="164" fontId="2" fillId="2" borderId="54" xfId="0" applyNumberFormat="1" applyFont="1" applyFill="1" applyBorder="1" applyAlignment="1">
      <alignment horizontal="center" vertical="center" wrapText="1"/>
    </xf>
    <xf numFmtId="49" fontId="2" fillId="6" borderId="64" xfId="0" applyNumberFormat="1" applyFont="1" applyFill="1" applyBorder="1" applyAlignment="1">
      <alignment horizontal="center" vertical="top"/>
    </xf>
    <xf numFmtId="49" fontId="1" fillId="0" borderId="33" xfId="0" applyNumberFormat="1" applyFont="1" applyFill="1" applyBorder="1" applyAlignment="1">
      <alignment horizontal="left" vertical="top" wrapText="1"/>
    </xf>
    <xf numFmtId="0" fontId="10" fillId="0" borderId="39" xfId="0" applyFont="1" applyBorder="1" applyAlignment="1">
      <alignment horizontal="left" vertical="top" wrapText="1"/>
    </xf>
    <xf numFmtId="164" fontId="9" fillId="7" borderId="33" xfId="0" applyNumberFormat="1" applyFont="1" applyFill="1" applyBorder="1" applyAlignment="1">
      <alignment horizontal="left" vertical="top" wrapText="1"/>
    </xf>
    <xf numFmtId="164" fontId="9" fillId="7" borderId="39" xfId="0" applyNumberFormat="1" applyFont="1" applyFill="1" applyBorder="1" applyAlignment="1">
      <alignment horizontal="left" vertical="top" wrapText="1"/>
    </xf>
    <xf numFmtId="164" fontId="2" fillId="0" borderId="36" xfId="0" applyNumberFormat="1" applyFont="1" applyBorder="1" applyAlignment="1">
      <alignment horizontal="center" vertical="top" wrapText="1"/>
    </xf>
    <xf numFmtId="164" fontId="2" fillId="0" borderId="41" xfId="0" applyNumberFormat="1" applyFont="1" applyBorder="1" applyAlignment="1">
      <alignment horizontal="center" vertical="top" wrapText="1"/>
    </xf>
    <xf numFmtId="49" fontId="2" fillId="0" borderId="3" xfId="0" applyNumberFormat="1" applyFont="1" applyBorder="1" applyAlignment="1">
      <alignment horizontal="center" vertical="top"/>
    </xf>
    <xf numFmtId="49" fontId="2" fillId="0" borderId="5" xfId="0" applyNumberFormat="1" applyFont="1" applyBorder="1" applyAlignment="1">
      <alignment horizontal="center" vertical="top"/>
    </xf>
    <xf numFmtId="164" fontId="8" fillId="0" borderId="33" xfId="0" applyNumberFormat="1" applyFont="1" applyFill="1" applyBorder="1" applyAlignment="1">
      <alignment horizontal="left" vertical="top" wrapText="1"/>
    </xf>
    <xf numFmtId="164" fontId="8" fillId="0" borderId="29" xfId="0" applyNumberFormat="1" applyFont="1" applyFill="1" applyBorder="1" applyAlignment="1">
      <alignment horizontal="left" vertical="top" wrapText="1"/>
    </xf>
    <xf numFmtId="164" fontId="8" fillId="0" borderId="39" xfId="0" applyNumberFormat="1" applyFont="1" applyFill="1" applyBorder="1" applyAlignment="1">
      <alignment horizontal="left" vertical="top" wrapText="1"/>
    </xf>
    <xf numFmtId="164" fontId="2" fillId="0" borderId="0" xfId="0" applyNumberFormat="1" applyFont="1" applyBorder="1" applyAlignment="1">
      <alignment horizontal="center" vertical="top" wrapText="1"/>
    </xf>
    <xf numFmtId="164" fontId="1" fillId="0" borderId="7" xfId="0" applyNumberFormat="1" applyFont="1" applyFill="1" applyBorder="1" applyAlignment="1">
      <alignment horizontal="left" vertical="top" wrapText="1"/>
    </xf>
    <xf numFmtId="164" fontId="1" fillId="0" borderId="8" xfId="0" applyNumberFormat="1" applyFont="1" applyFill="1" applyBorder="1" applyAlignment="1">
      <alignment horizontal="left" vertical="top" wrapText="1"/>
    </xf>
    <xf numFmtId="164" fontId="2" fillId="0" borderId="36" xfId="0" applyNumberFormat="1" applyFont="1" applyFill="1" applyBorder="1" applyAlignment="1">
      <alignment horizontal="center" vertical="top" wrapText="1"/>
    </xf>
    <xf numFmtId="164" fontId="2" fillId="0" borderId="0" xfId="0" applyNumberFormat="1" applyFont="1" applyFill="1" applyBorder="1" applyAlignment="1">
      <alignment horizontal="center" vertical="top" wrapText="1"/>
    </xf>
    <xf numFmtId="164" fontId="2" fillId="0" borderId="41" xfId="0" applyNumberFormat="1" applyFont="1" applyFill="1" applyBorder="1" applyAlignment="1">
      <alignment horizontal="center" vertical="top" wrapText="1"/>
    </xf>
    <xf numFmtId="49" fontId="2" fillId="0" borderId="4" xfId="0" applyNumberFormat="1" applyFont="1" applyBorder="1" applyAlignment="1">
      <alignment horizontal="center" vertical="top"/>
    </xf>
    <xf numFmtId="49" fontId="1" fillId="0" borderId="29" xfId="0" applyNumberFormat="1" applyFont="1" applyFill="1" applyBorder="1" applyAlignment="1">
      <alignment horizontal="left" vertical="top" wrapText="1"/>
    </xf>
    <xf numFmtId="49" fontId="1" fillId="0" borderId="39" xfId="0" applyNumberFormat="1" applyFont="1" applyFill="1" applyBorder="1" applyAlignment="1">
      <alignment horizontal="left" vertical="top" wrapText="1"/>
    </xf>
    <xf numFmtId="1" fontId="1" fillId="0" borderId="2" xfId="0" applyNumberFormat="1" applyFont="1" applyFill="1" applyBorder="1" applyAlignment="1">
      <alignment horizontal="left" vertical="top" wrapText="1"/>
    </xf>
    <xf numFmtId="0" fontId="2" fillId="3" borderId="19" xfId="0" applyFont="1" applyFill="1" applyBorder="1" applyAlignment="1">
      <alignment horizontal="right" vertical="top" wrapText="1"/>
    </xf>
    <xf numFmtId="0" fontId="2" fillId="3" borderId="55" xfId="0" applyFont="1" applyFill="1" applyBorder="1" applyAlignment="1">
      <alignment horizontal="right" vertical="top" wrapText="1"/>
    </xf>
    <xf numFmtId="0" fontId="2" fillId="3" borderId="56" xfId="0" applyFont="1" applyFill="1" applyBorder="1" applyAlignment="1">
      <alignment horizontal="right" vertical="top" wrapText="1"/>
    </xf>
    <xf numFmtId="0" fontId="1" fillId="0" borderId="15" xfId="0" applyFont="1" applyBorder="1" applyAlignment="1">
      <alignment horizontal="left" vertical="top" wrapText="1"/>
    </xf>
    <xf numFmtId="0" fontId="1" fillId="0" borderId="43" xfId="0" applyFont="1" applyBorder="1" applyAlignment="1">
      <alignment horizontal="left" vertical="top" wrapText="1"/>
    </xf>
    <xf numFmtId="0" fontId="1" fillId="0" borderId="57" xfId="0" applyFont="1" applyBorder="1" applyAlignment="1">
      <alignment horizontal="left" vertical="top" wrapText="1"/>
    </xf>
    <xf numFmtId="0" fontId="2" fillId="0" borderId="30"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34" xfId="0" applyFont="1" applyBorder="1" applyAlignment="1">
      <alignment horizontal="center" vertical="center" wrapText="1"/>
    </xf>
    <xf numFmtId="0" fontId="2" fillId="4" borderId="15" xfId="0" applyFont="1" applyFill="1" applyBorder="1" applyAlignment="1">
      <alignment horizontal="right" vertical="top" wrapText="1"/>
    </xf>
    <xf numFmtId="0" fontId="2" fillId="4" borderId="43" xfId="0" applyFont="1" applyFill="1" applyBorder="1" applyAlignment="1">
      <alignment horizontal="right" vertical="top" wrapText="1"/>
    </xf>
    <xf numFmtId="0" fontId="2" fillId="4" borderId="57" xfId="0" applyFont="1" applyFill="1" applyBorder="1" applyAlignment="1">
      <alignment horizontal="right" vertical="top" wrapText="1"/>
    </xf>
    <xf numFmtId="0" fontId="8" fillId="0" borderId="36" xfId="0" applyNumberFormat="1" applyFont="1" applyFill="1" applyBorder="1" applyAlignment="1">
      <alignment horizontal="left" vertical="top" wrapText="1"/>
    </xf>
    <xf numFmtId="49" fontId="3" fillId="0" borderId="0" xfId="0" applyNumberFormat="1" applyFont="1" applyFill="1" applyBorder="1" applyAlignment="1">
      <alignment horizontal="center" vertical="top" wrapText="1"/>
    </xf>
    <xf numFmtId="49" fontId="2" fillId="2" borderId="37" xfId="0" applyNumberFormat="1" applyFont="1" applyFill="1" applyBorder="1" applyAlignment="1">
      <alignment horizontal="right" vertical="top" wrapText="1"/>
    </xf>
    <xf numFmtId="49" fontId="2" fillId="2" borderId="41" xfId="0" applyNumberFormat="1" applyFont="1" applyFill="1" applyBorder="1" applyAlignment="1">
      <alignment horizontal="right" vertical="top" wrapText="1"/>
    </xf>
    <xf numFmtId="49" fontId="2" fillId="2" borderId="16" xfId="0" applyNumberFormat="1" applyFont="1" applyFill="1" applyBorder="1" applyAlignment="1">
      <alignment horizontal="right" vertical="top" wrapText="1"/>
    </xf>
    <xf numFmtId="49" fontId="2" fillId="2" borderId="54" xfId="0" applyNumberFormat="1" applyFont="1" applyFill="1" applyBorder="1" applyAlignment="1">
      <alignment horizontal="right" vertical="top" wrapText="1"/>
    </xf>
    <xf numFmtId="49" fontId="2" fillId="4" borderId="37" xfId="0" applyNumberFormat="1" applyFont="1" applyFill="1" applyBorder="1" applyAlignment="1">
      <alignment horizontal="right" vertical="top"/>
    </xf>
    <xf numFmtId="49" fontId="2" fillId="4" borderId="16" xfId="0" applyNumberFormat="1" applyFont="1" applyFill="1" applyBorder="1" applyAlignment="1">
      <alignment horizontal="right" vertical="top"/>
    </xf>
    <xf numFmtId="49" fontId="2" fillId="4" borderId="54" xfId="0" applyNumberFormat="1" applyFont="1" applyFill="1" applyBorder="1" applyAlignment="1">
      <alignment horizontal="right" vertical="top"/>
    </xf>
    <xf numFmtId="164" fontId="2" fillId="5" borderId="37" xfId="0" applyNumberFormat="1" applyFont="1" applyFill="1" applyBorder="1" applyAlignment="1">
      <alignment horizontal="right" vertical="top"/>
    </xf>
    <xf numFmtId="164" fontId="2" fillId="5" borderId="16" xfId="0" applyNumberFormat="1" applyFont="1" applyFill="1" applyBorder="1" applyAlignment="1">
      <alignment horizontal="right" vertical="top"/>
    </xf>
    <xf numFmtId="164" fontId="2" fillId="5" borderId="54" xfId="0" applyNumberFormat="1" applyFont="1" applyFill="1" applyBorder="1" applyAlignment="1">
      <alignment horizontal="right" vertical="top"/>
    </xf>
    <xf numFmtId="0" fontId="8" fillId="0" borderId="0" xfId="0" applyNumberFormat="1" applyFont="1" applyFill="1" applyBorder="1" applyAlignment="1">
      <alignment horizontal="left" vertical="top" wrapText="1"/>
    </xf>
    <xf numFmtId="164" fontId="2" fillId="5" borderId="17" xfId="0" applyNumberFormat="1" applyFont="1" applyFill="1" applyBorder="1" applyAlignment="1">
      <alignment horizontal="center" vertical="top"/>
    </xf>
    <xf numFmtId="164" fontId="2" fillId="5" borderId="16" xfId="0" applyNumberFormat="1" applyFont="1" applyFill="1" applyBorder="1" applyAlignment="1">
      <alignment horizontal="center" vertical="top"/>
    </xf>
    <xf numFmtId="164" fontId="2" fillId="5" borderId="54" xfId="0" applyNumberFormat="1" applyFont="1" applyFill="1" applyBorder="1" applyAlignment="1">
      <alignment horizontal="center" vertical="top"/>
    </xf>
    <xf numFmtId="164" fontId="2" fillId="4" borderId="17" xfId="0" applyNumberFormat="1" applyFont="1" applyFill="1" applyBorder="1" applyAlignment="1">
      <alignment horizontal="center" vertical="top"/>
    </xf>
    <xf numFmtId="164" fontId="2" fillId="4" borderId="16" xfId="0" applyNumberFormat="1" applyFont="1" applyFill="1" applyBorder="1" applyAlignment="1">
      <alignment horizontal="center" vertical="top"/>
    </xf>
    <xf numFmtId="164" fontId="2" fillId="4" borderId="54" xfId="0" applyNumberFormat="1" applyFont="1" applyFill="1" applyBorder="1" applyAlignment="1">
      <alignment horizontal="center" vertical="top"/>
    </xf>
    <xf numFmtId="49" fontId="2" fillId="2" borderId="25" xfId="0" applyNumberFormat="1" applyFont="1" applyFill="1" applyBorder="1" applyAlignment="1">
      <alignment horizontal="center" vertical="top"/>
    </xf>
    <xf numFmtId="49" fontId="2" fillId="2" borderId="26" xfId="0" applyNumberFormat="1" applyFont="1" applyFill="1" applyBorder="1" applyAlignment="1">
      <alignment horizontal="center" vertical="top"/>
    </xf>
    <xf numFmtId="49" fontId="2" fillId="2" borderId="27" xfId="0" applyNumberFormat="1" applyFont="1" applyFill="1" applyBorder="1" applyAlignment="1">
      <alignment horizontal="center" vertical="top"/>
    </xf>
    <xf numFmtId="49" fontId="2" fillId="2" borderId="61" xfId="0" applyNumberFormat="1" applyFont="1" applyFill="1" applyBorder="1" applyAlignment="1">
      <alignment horizontal="center" vertical="top"/>
    </xf>
    <xf numFmtId="49" fontId="2" fillId="2" borderId="62" xfId="0" applyNumberFormat="1" applyFont="1" applyFill="1" applyBorder="1" applyAlignment="1">
      <alignment horizontal="center" vertical="top"/>
    </xf>
    <xf numFmtId="49" fontId="2" fillId="2" borderId="37" xfId="0" applyNumberFormat="1" applyFont="1" applyFill="1" applyBorder="1" applyAlignment="1">
      <alignment horizontal="right" vertical="top"/>
    </xf>
    <xf numFmtId="49" fontId="2" fillId="2" borderId="16" xfId="0" applyNumberFormat="1" applyFont="1" applyFill="1" applyBorder="1" applyAlignment="1">
      <alignment horizontal="right" vertical="top"/>
    </xf>
    <xf numFmtId="49" fontId="2" fillId="2" borderId="54" xfId="0" applyNumberFormat="1" applyFont="1" applyFill="1" applyBorder="1" applyAlignment="1">
      <alignment horizontal="right" vertical="top"/>
    </xf>
    <xf numFmtId="0" fontId="9" fillId="0" borderId="36" xfId="0" applyFont="1" applyFill="1" applyBorder="1" applyAlignment="1">
      <alignment horizontal="center" vertical="center" textRotation="90" wrapText="1"/>
    </xf>
    <xf numFmtId="0" fontId="9" fillId="0" borderId="0" xfId="0" applyFont="1" applyFill="1" applyBorder="1" applyAlignment="1">
      <alignment horizontal="center" vertical="center" textRotation="90" wrapText="1"/>
    </xf>
    <xf numFmtId="0" fontId="9" fillId="0" borderId="41" xfId="0" applyFont="1" applyFill="1" applyBorder="1" applyAlignment="1">
      <alignment horizontal="center" vertical="center" textRotation="90" wrapText="1"/>
    </xf>
    <xf numFmtId="0" fontId="8" fillId="7" borderId="33"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39" xfId="0" applyFont="1" applyFill="1" applyBorder="1" applyAlignment="1">
      <alignment horizontal="left" vertical="top" wrapText="1"/>
    </xf>
    <xf numFmtId="0" fontId="2" fillId="0" borderId="36" xfId="0" applyFont="1" applyBorder="1" applyAlignment="1">
      <alignment horizontal="center" vertical="center" textRotation="90"/>
    </xf>
    <xf numFmtId="0" fontId="2" fillId="0" borderId="0" xfId="0" applyFont="1" applyBorder="1" applyAlignment="1">
      <alignment horizontal="center" vertical="center" textRotation="90"/>
    </xf>
    <xf numFmtId="0" fontId="2" fillId="0" borderId="41" xfId="0" applyFont="1" applyBorder="1" applyAlignment="1">
      <alignment horizontal="center" vertical="center" textRotation="90"/>
    </xf>
    <xf numFmtId="49" fontId="2" fillId="5" borderId="30" xfId="0" applyNumberFormat="1" applyFont="1" applyFill="1" applyBorder="1" applyAlignment="1">
      <alignment horizontal="center" vertical="top"/>
    </xf>
    <xf numFmtId="49" fontId="2" fillId="5" borderId="32" xfId="0" applyNumberFormat="1" applyFont="1" applyFill="1" applyBorder="1" applyAlignment="1">
      <alignment horizontal="center" vertical="top"/>
    </xf>
    <xf numFmtId="49" fontId="2" fillId="5" borderId="19" xfId="0" applyNumberFormat="1" applyFont="1" applyFill="1" applyBorder="1" applyAlignment="1">
      <alignment horizontal="center" vertical="top"/>
    </xf>
    <xf numFmtId="49" fontId="2" fillId="5" borderId="9" xfId="0" applyNumberFormat="1" applyFont="1" applyFill="1" applyBorder="1" applyAlignment="1">
      <alignment horizontal="center" vertical="top" wrapText="1"/>
    </xf>
    <xf numFmtId="49" fontId="2" fillId="5" borderId="38" xfId="0" applyNumberFormat="1" applyFont="1" applyFill="1" applyBorder="1" applyAlignment="1">
      <alignment horizontal="center" vertical="top" wrapText="1"/>
    </xf>
    <xf numFmtId="0" fontId="1" fillId="7" borderId="33" xfId="0" applyFont="1" applyFill="1" applyBorder="1" applyAlignment="1">
      <alignment horizontal="left" vertical="top" wrapText="1"/>
    </xf>
    <xf numFmtId="0" fontId="1" fillId="7" borderId="29" xfId="0" applyFont="1" applyFill="1" applyBorder="1" applyAlignment="1">
      <alignment horizontal="left" vertical="top" wrapText="1"/>
    </xf>
    <xf numFmtId="0" fontId="1" fillId="7" borderId="39" xfId="0" applyFont="1" applyFill="1" applyBorder="1" applyAlignment="1">
      <alignment horizontal="left" vertical="top" wrapText="1"/>
    </xf>
    <xf numFmtId="49" fontId="2" fillId="2" borderId="51" xfId="0" applyNumberFormat="1" applyFont="1" applyFill="1" applyBorder="1" applyAlignment="1">
      <alignment horizontal="center" vertical="top"/>
    </xf>
    <xf numFmtId="49" fontId="2" fillId="2" borderId="63" xfId="0" applyNumberFormat="1" applyFont="1" applyFill="1" applyBorder="1" applyAlignment="1">
      <alignment horizontal="center" vertical="top"/>
    </xf>
    <xf numFmtId="49" fontId="2" fillId="2" borderId="58" xfId="0" applyNumberFormat="1" applyFont="1" applyFill="1" applyBorder="1" applyAlignment="1">
      <alignment horizontal="center" vertical="top"/>
    </xf>
    <xf numFmtId="49" fontId="2" fillId="5" borderId="13"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xf>
    <xf numFmtId="164" fontId="2" fillId="2" borderId="16" xfId="0" applyNumberFormat="1" applyFont="1" applyFill="1" applyBorder="1" applyAlignment="1">
      <alignment horizontal="center" vertical="top"/>
    </xf>
    <xf numFmtId="164" fontId="2" fillId="2" borderId="54" xfId="0" applyNumberFormat="1" applyFont="1" applyFill="1" applyBorder="1" applyAlignment="1">
      <alignment horizontal="center" vertical="top"/>
    </xf>
    <xf numFmtId="49" fontId="2" fillId="2" borderId="17" xfId="0" applyNumberFormat="1" applyFont="1" applyFill="1" applyBorder="1" applyAlignment="1">
      <alignment horizontal="left" vertical="top"/>
    </xf>
    <xf numFmtId="49" fontId="2" fillId="2" borderId="16" xfId="0" applyNumberFormat="1" applyFont="1" applyFill="1" applyBorder="1" applyAlignment="1">
      <alignment horizontal="left" vertical="top"/>
    </xf>
    <xf numFmtId="49" fontId="2" fillId="2" borderId="54" xfId="0" applyNumberFormat="1" applyFont="1" applyFill="1" applyBorder="1" applyAlignment="1">
      <alignment horizontal="left" vertical="top"/>
    </xf>
    <xf numFmtId="164" fontId="2" fillId="2" borderId="17" xfId="0" applyNumberFormat="1" applyFont="1" applyFill="1" applyBorder="1" applyAlignment="1">
      <alignment horizontal="center" vertical="center"/>
    </xf>
    <xf numFmtId="164" fontId="2" fillId="2" borderId="16" xfId="0" applyNumberFormat="1" applyFont="1" applyFill="1" applyBorder="1" applyAlignment="1">
      <alignment horizontal="center" vertical="center"/>
    </xf>
    <xf numFmtId="164" fontId="2" fillId="2" borderId="54" xfId="0" applyNumberFormat="1" applyFont="1" applyFill="1" applyBorder="1" applyAlignment="1">
      <alignment horizontal="center" vertical="center"/>
    </xf>
    <xf numFmtId="49" fontId="2" fillId="2" borderId="17" xfId="0" applyNumberFormat="1" applyFont="1" applyFill="1" applyBorder="1" applyAlignment="1">
      <alignment horizontal="left" vertical="top" wrapText="1"/>
    </xf>
    <xf numFmtId="49" fontId="2" fillId="2" borderId="16" xfId="0" applyNumberFormat="1" applyFont="1" applyFill="1" applyBorder="1" applyAlignment="1">
      <alignment horizontal="left" vertical="top" wrapText="1"/>
    </xf>
    <xf numFmtId="49" fontId="2" fillId="2" borderId="54" xfId="0" applyNumberFormat="1" applyFont="1" applyFill="1" applyBorder="1" applyAlignment="1">
      <alignment horizontal="left" vertical="top" wrapText="1"/>
    </xf>
    <xf numFmtId="0" fontId="1" fillId="6" borderId="15" xfId="0" applyFont="1" applyFill="1" applyBorder="1" applyAlignment="1">
      <alignment horizontal="left" vertical="top" wrapText="1"/>
    </xf>
    <xf numFmtId="0" fontId="1" fillId="6" borderId="43" xfId="0" applyFont="1" applyFill="1" applyBorder="1" applyAlignment="1">
      <alignment horizontal="left" vertical="top" wrapText="1"/>
    </xf>
    <xf numFmtId="0" fontId="1" fillId="6" borderId="57" xfId="0" applyFont="1" applyFill="1" applyBorder="1" applyAlignment="1">
      <alignment horizontal="left" vertical="top" wrapText="1"/>
    </xf>
    <xf numFmtId="164" fontId="1" fillId="0" borderId="14" xfId="0" applyNumberFormat="1" applyFont="1" applyFill="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164" fontId="1" fillId="0" borderId="11" xfId="0" applyNumberFormat="1" applyFont="1" applyFill="1" applyBorder="1" applyAlignment="1">
      <alignment horizontal="left" vertical="top" wrapText="1"/>
    </xf>
    <xf numFmtId="49" fontId="2" fillId="2" borderId="52" xfId="0" applyNumberFormat="1" applyFont="1" applyFill="1" applyBorder="1" applyAlignment="1">
      <alignment horizontal="center" vertical="top"/>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itchFamily="18" charset="0"/>
                <a:cs typeface="Times New Roman" pitchFamily="18" charset="0"/>
              </a:defRPr>
            </a:pPr>
            <a:r>
              <a:rPr lang="lt-LT" sz="1200">
                <a:latin typeface="Times New Roman" pitchFamily="18" charset="0"/>
                <a:cs typeface="Times New Roman" pitchFamily="18" charset="0"/>
              </a:rPr>
              <a:t>2012 m. SVP programos Nr. 13 įvykdymas</a:t>
            </a:r>
          </a:p>
        </c:rich>
      </c:tx>
      <c:layout/>
      <c:overlay val="1"/>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0.10144927536231886"/>
          <c:y val="0.16543566897234491"/>
          <c:w val="0.79710144927536231"/>
          <c:h val="0.76760227453884955"/>
        </c:manualLayout>
      </c:layout>
      <c:pie3DChart>
        <c:varyColors val="1"/>
        <c:ser>
          <c:idx val="0"/>
          <c:order val="0"/>
          <c:spPr>
            <a:ln>
              <a:solidFill>
                <a:sysClr val="windowText" lastClr="000000"/>
              </a:solidFill>
            </a:ln>
          </c:spPr>
          <c:explosion val="25"/>
          <c:dPt>
            <c:idx val="0"/>
            <c:bubble3D val="0"/>
            <c:spPr>
              <a:solidFill>
                <a:sysClr val="window" lastClr="FFFFFF"/>
              </a:solidFill>
              <a:ln>
                <a:solidFill>
                  <a:sysClr val="windowText" lastClr="000000"/>
                </a:solidFill>
              </a:ln>
            </c:spPr>
          </c:dPt>
          <c:dPt>
            <c:idx val="1"/>
            <c:bubble3D val="0"/>
            <c:spPr>
              <a:solidFill>
                <a:schemeClr val="accent5">
                  <a:lumMod val="20000"/>
                  <a:lumOff val="80000"/>
                </a:schemeClr>
              </a:solidFill>
              <a:ln>
                <a:solidFill>
                  <a:sysClr val="windowText" lastClr="000000"/>
                </a:solidFill>
              </a:ln>
            </c:spPr>
          </c:dPt>
          <c:dLbls>
            <c:dLbl>
              <c:idx val="0"/>
              <c:layout/>
              <c:tx>
                <c:rich>
                  <a:bodyPr/>
                  <a:lstStyle/>
                  <a:p>
                    <a:r>
                      <a:rPr lang="lt-LT">
                        <a:latin typeface="Times New Roman" pitchFamily="18" charset="0"/>
                        <a:cs typeface="Times New Roman" pitchFamily="18" charset="0"/>
                      </a:rPr>
                      <a:t>Faktiškai įvykdyta </a:t>
                    </a:r>
                    <a:r>
                      <a:rPr lang="en-US">
                        <a:latin typeface="Times New Roman" pitchFamily="18" charset="0"/>
                        <a:cs typeface="Times New Roman" pitchFamily="18" charset="0"/>
                      </a:rPr>
                      <a:t>56%</a:t>
                    </a:r>
                    <a:endParaRPr lang="en-US"/>
                  </a:p>
                </c:rich>
              </c:tx>
              <c:dLblPos val="ctr"/>
              <c:showLegendKey val="0"/>
              <c:showVal val="0"/>
              <c:showCatName val="0"/>
              <c:showSerName val="0"/>
              <c:showPercent val="1"/>
              <c:showBubbleSize val="0"/>
            </c:dLbl>
            <c:dLbl>
              <c:idx val="1"/>
              <c:layout>
                <c:manualLayout>
                  <c:x val="2.7985849594887612E-2"/>
                  <c:y val="-0.16512861739326232"/>
                </c:manualLayout>
              </c:layout>
              <c:tx>
                <c:rich>
                  <a:bodyPr/>
                  <a:lstStyle/>
                  <a:p>
                    <a:r>
                      <a:rPr lang="lt-LT">
                        <a:latin typeface="Times New Roman" pitchFamily="18" charset="0"/>
                        <a:cs typeface="Times New Roman" pitchFamily="18" charset="0"/>
                      </a:rPr>
                      <a:t>Iš dalies įvykdyta </a:t>
                    </a:r>
                    <a:r>
                      <a:rPr lang="en-US">
                        <a:latin typeface="Times New Roman" pitchFamily="18" charset="0"/>
                        <a:cs typeface="Times New Roman" pitchFamily="18" charset="0"/>
                      </a:rPr>
                      <a:t>44%</a:t>
                    </a:r>
                    <a:endParaRPr lang="en-US"/>
                  </a:p>
                </c:rich>
              </c:tx>
              <c:dLblPos val="bestFit"/>
              <c:showLegendKey val="0"/>
              <c:showVal val="0"/>
              <c:showCatName val="0"/>
              <c:showSerName val="0"/>
              <c:showPercent val="1"/>
              <c:showBubbleSize val="0"/>
            </c:dLbl>
            <c:txPr>
              <a:bodyPr/>
              <a:lstStyle/>
              <a:p>
                <a:pPr>
                  <a:defRPr>
                    <a:latin typeface="Times New Roman" pitchFamily="18" charset="0"/>
                    <a:cs typeface="Times New Roman" pitchFamily="18" charset="0"/>
                  </a:defRPr>
                </a:pPr>
                <a:endParaRPr lang="lt-LT"/>
              </a:p>
            </c:txPr>
            <c:dLblPos val="ctr"/>
            <c:showLegendKey val="0"/>
            <c:showVal val="0"/>
            <c:showCatName val="0"/>
            <c:showSerName val="0"/>
            <c:showPercent val="1"/>
            <c:showBubbleSize val="0"/>
            <c:showLeaderLines val="1"/>
          </c:dLbls>
          <c:cat>
            <c:numRef>
              <c:f>Ataskaita!$B$7:$B$8</c:f>
              <c:numCache>
                <c:formatCode>General</c:formatCode>
                <c:ptCount val="2"/>
              </c:numCache>
            </c:numRef>
          </c:cat>
          <c:val>
            <c:numRef>
              <c:f>Ataskaita!$C$7:$C$8</c:f>
              <c:numCache>
                <c:formatCode>General</c:formatCode>
                <c:ptCount val="2"/>
                <c:pt idx="0">
                  <c:v>5</c:v>
                </c:pt>
                <c:pt idx="1">
                  <c:v>4</c:v>
                </c:pt>
              </c:numCache>
            </c:numRef>
          </c:val>
        </c:ser>
        <c:dLbls>
          <c:showLegendKey val="0"/>
          <c:showVal val="1"/>
          <c:showCatName val="0"/>
          <c:showSerName val="0"/>
          <c:showPercent val="0"/>
          <c:showBubbleSize val="0"/>
          <c:showLeaderLines val="1"/>
        </c:dLbls>
      </c:pie3DChart>
    </c:plotArea>
    <c:plotVisOnly val="1"/>
    <c:dispBlanksAs val="zero"/>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9</xdr:row>
      <xdr:rowOff>138111</xdr:rowOff>
    </xdr:from>
    <xdr:to>
      <xdr:col>6</xdr:col>
      <xdr:colOff>600075</xdr:colOff>
      <xdr:row>26</xdr:row>
      <xdr:rowOff>114300</xdr:rowOff>
    </xdr:to>
    <xdr:graphicFrame macro="">
      <xdr:nvGraphicFramePr>
        <xdr:cNvPr id="3" name="Diagrama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zoomScaleNormal="100" zoomScaleSheetLayoutView="80" workbookViewId="0">
      <selection activeCell="A36" sqref="A36:G36"/>
    </sheetView>
  </sheetViews>
  <sheetFormatPr defaultRowHeight="12.75" x14ac:dyDescent="0.2"/>
  <cols>
    <col min="1" max="1" width="19.7109375" style="1" customWidth="1"/>
    <col min="2" max="2" width="10.7109375" style="1" customWidth="1"/>
    <col min="3" max="3" width="11.140625" style="1" customWidth="1"/>
    <col min="4" max="4" width="10.85546875" style="1" customWidth="1"/>
    <col min="5" max="5" width="9.7109375" style="1" customWidth="1"/>
    <col min="6" max="6" width="9.140625" style="1"/>
    <col min="7" max="7" width="16.140625" style="1" customWidth="1"/>
    <col min="8" max="8" width="9.140625" style="1"/>
    <col min="9" max="9" width="15.140625" style="1" customWidth="1"/>
    <col min="10" max="256" width="9.140625" style="1"/>
    <col min="257" max="257" width="19.7109375" style="1" customWidth="1"/>
    <col min="258" max="258" width="10.7109375" style="1" customWidth="1"/>
    <col min="259" max="259" width="11.140625" style="1" customWidth="1"/>
    <col min="260" max="260" width="10.85546875" style="1" customWidth="1"/>
    <col min="261" max="261" width="9.7109375" style="1" customWidth="1"/>
    <col min="262" max="262" width="9.140625" style="1"/>
    <col min="263" max="263" width="16.140625" style="1" customWidth="1"/>
    <col min="264" max="264" width="9.140625" style="1"/>
    <col min="265" max="265" width="15.140625" style="1" customWidth="1"/>
    <col min="266" max="512" width="9.140625" style="1"/>
    <col min="513" max="513" width="19.7109375" style="1" customWidth="1"/>
    <col min="514" max="514" width="10.7109375" style="1" customWidth="1"/>
    <col min="515" max="515" width="11.140625" style="1" customWidth="1"/>
    <col min="516" max="516" width="10.85546875" style="1" customWidth="1"/>
    <col min="517" max="517" width="9.7109375" style="1" customWidth="1"/>
    <col min="518" max="518" width="9.140625" style="1"/>
    <col min="519" max="519" width="16.140625" style="1" customWidth="1"/>
    <col min="520" max="520" width="9.140625" style="1"/>
    <col min="521" max="521" width="15.140625" style="1" customWidth="1"/>
    <col min="522" max="768" width="9.140625" style="1"/>
    <col min="769" max="769" width="19.7109375" style="1" customWidth="1"/>
    <col min="770" max="770" width="10.7109375" style="1" customWidth="1"/>
    <col min="771" max="771" width="11.140625" style="1" customWidth="1"/>
    <col min="772" max="772" width="10.85546875" style="1" customWidth="1"/>
    <col min="773" max="773" width="9.7109375" style="1" customWidth="1"/>
    <col min="774" max="774" width="9.140625" style="1"/>
    <col min="775" max="775" width="16.140625" style="1" customWidth="1"/>
    <col min="776" max="776" width="9.140625" style="1"/>
    <col min="777" max="777" width="15.140625" style="1" customWidth="1"/>
    <col min="778" max="1024" width="9.140625" style="1"/>
    <col min="1025" max="1025" width="19.7109375" style="1" customWidth="1"/>
    <col min="1026" max="1026" width="10.7109375" style="1" customWidth="1"/>
    <col min="1027" max="1027" width="11.140625" style="1" customWidth="1"/>
    <col min="1028" max="1028" width="10.85546875" style="1" customWidth="1"/>
    <col min="1029" max="1029" width="9.7109375" style="1" customWidth="1"/>
    <col min="1030" max="1030" width="9.140625" style="1"/>
    <col min="1031" max="1031" width="16.140625" style="1" customWidth="1"/>
    <col min="1032" max="1032" width="9.140625" style="1"/>
    <col min="1033" max="1033" width="15.140625" style="1" customWidth="1"/>
    <col min="1034" max="1280" width="9.140625" style="1"/>
    <col min="1281" max="1281" width="19.7109375" style="1" customWidth="1"/>
    <col min="1282" max="1282" width="10.7109375" style="1" customWidth="1"/>
    <col min="1283" max="1283" width="11.140625" style="1" customWidth="1"/>
    <col min="1284" max="1284" width="10.85546875" style="1" customWidth="1"/>
    <col min="1285" max="1285" width="9.7109375" style="1" customWidth="1"/>
    <col min="1286" max="1286" width="9.140625" style="1"/>
    <col min="1287" max="1287" width="16.140625" style="1" customWidth="1"/>
    <col min="1288" max="1288" width="9.140625" style="1"/>
    <col min="1289" max="1289" width="15.140625" style="1" customWidth="1"/>
    <col min="1290" max="1536" width="9.140625" style="1"/>
    <col min="1537" max="1537" width="19.7109375" style="1" customWidth="1"/>
    <col min="1538" max="1538" width="10.7109375" style="1" customWidth="1"/>
    <col min="1539" max="1539" width="11.140625" style="1" customWidth="1"/>
    <col min="1540" max="1540" width="10.85546875" style="1" customWidth="1"/>
    <col min="1541" max="1541" width="9.7109375" style="1" customWidth="1"/>
    <col min="1542" max="1542" width="9.140625" style="1"/>
    <col min="1543" max="1543" width="16.140625" style="1" customWidth="1"/>
    <col min="1544" max="1544" width="9.140625" style="1"/>
    <col min="1545" max="1545" width="15.140625" style="1" customWidth="1"/>
    <col min="1546" max="1792" width="9.140625" style="1"/>
    <col min="1793" max="1793" width="19.7109375" style="1" customWidth="1"/>
    <col min="1794" max="1794" width="10.7109375" style="1" customWidth="1"/>
    <col min="1795" max="1795" width="11.140625" style="1" customWidth="1"/>
    <col min="1796" max="1796" width="10.85546875" style="1" customWidth="1"/>
    <col min="1797" max="1797" width="9.7109375" style="1" customWidth="1"/>
    <col min="1798" max="1798" width="9.140625" style="1"/>
    <col min="1799" max="1799" width="16.140625" style="1" customWidth="1"/>
    <col min="1800" max="1800" width="9.140625" style="1"/>
    <col min="1801" max="1801" width="15.140625" style="1" customWidth="1"/>
    <col min="1802" max="2048" width="9.140625" style="1"/>
    <col min="2049" max="2049" width="19.7109375" style="1" customWidth="1"/>
    <col min="2050" max="2050" width="10.7109375" style="1" customWidth="1"/>
    <col min="2051" max="2051" width="11.140625" style="1" customWidth="1"/>
    <col min="2052" max="2052" width="10.85546875" style="1" customWidth="1"/>
    <col min="2053" max="2053" width="9.7109375" style="1" customWidth="1"/>
    <col min="2054" max="2054" width="9.140625" style="1"/>
    <col min="2055" max="2055" width="16.140625" style="1" customWidth="1"/>
    <col min="2056" max="2056" width="9.140625" style="1"/>
    <col min="2057" max="2057" width="15.140625" style="1" customWidth="1"/>
    <col min="2058" max="2304" width="9.140625" style="1"/>
    <col min="2305" max="2305" width="19.7109375" style="1" customWidth="1"/>
    <col min="2306" max="2306" width="10.7109375" style="1" customWidth="1"/>
    <col min="2307" max="2307" width="11.140625" style="1" customWidth="1"/>
    <col min="2308" max="2308" width="10.85546875" style="1" customWidth="1"/>
    <col min="2309" max="2309" width="9.7109375" style="1" customWidth="1"/>
    <col min="2310" max="2310" width="9.140625" style="1"/>
    <col min="2311" max="2311" width="16.140625" style="1" customWidth="1"/>
    <col min="2312" max="2312" width="9.140625" style="1"/>
    <col min="2313" max="2313" width="15.140625" style="1" customWidth="1"/>
    <col min="2314" max="2560" width="9.140625" style="1"/>
    <col min="2561" max="2561" width="19.7109375" style="1" customWidth="1"/>
    <col min="2562" max="2562" width="10.7109375" style="1" customWidth="1"/>
    <col min="2563" max="2563" width="11.140625" style="1" customWidth="1"/>
    <col min="2564" max="2564" width="10.85546875" style="1" customWidth="1"/>
    <col min="2565" max="2565" width="9.7109375" style="1" customWidth="1"/>
    <col min="2566" max="2566" width="9.140625" style="1"/>
    <col min="2567" max="2567" width="16.140625" style="1" customWidth="1"/>
    <col min="2568" max="2568" width="9.140625" style="1"/>
    <col min="2569" max="2569" width="15.140625" style="1" customWidth="1"/>
    <col min="2570" max="2816" width="9.140625" style="1"/>
    <col min="2817" max="2817" width="19.7109375" style="1" customWidth="1"/>
    <col min="2818" max="2818" width="10.7109375" style="1" customWidth="1"/>
    <col min="2819" max="2819" width="11.140625" style="1" customWidth="1"/>
    <col min="2820" max="2820" width="10.85546875" style="1" customWidth="1"/>
    <col min="2821" max="2821" width="9.7109375" style="1" customWidth="1"/>
    <col min="2822" max="2822" width="9.140625" style="1"/>
    <col min="2823" max="2823" width="16.140625" style="1" customWidth="1"/>
    <col min="2824" max="2824" width="9.140625" style="1"/>
    <col min="2825" max="2825" width="15.140625" style="1" customWidth="1"/>
    <col min="2826" max="3072" width="9.140625" style="1"/>
    <col min="3073" max="3073" width="19.7109375" style="1" customWidth="1"/>
    <col min="3074" max="3074" width="10.7109375" style="1" customWidth="1"/>
    <col min="3075" max="3075" width="11.140625" style="1" customWidth="1"/>
    <col min="3076" max="3076" width="10.85546875" style="1" customWidth="1"/>
    <col min="3077" max="3077" width="9.7109375" style="1" customWidth="1"/>
    <col min="3078" max="3078" width="9.140625" style="1"/>
    <col min="3079" max="3079" width="16.140625" style="1" customWidth="1"/>
    <col min="3080" max="3080" width="9.140625" style="1"/>
    <col min="3081" max="3081" width="15.140625" style="1" customWidth="1"/>
    <col min="3082" max="3328" width="9.140625" style="1"/>
    <col min="3329" max="3329" width="19.7109375" style="1" customWidth="1"/>
    <col min="3330" max="3330" width="10.7109375" style="1" customWidth="1"/>
    <col min="3331" max="3331" width="11.140625" style="1" customWidth="1"/>
    <col min="3332" max="3332" width="10.85546875" style="1" customWidth="1"/>
    <col min="3333" max="3333" width="9.7109375" style="1" customWidth="1"/>
    <col min="3334" max="3334" width="9.140625" style="1"/>
    <col min="3335" max="3335" width="16.140625" style="1" customWidth="1"/>
    <col min="3336" max="3336" width="9.140625" style="1"/>
    <col min="3337" max="3337" width="15.140625" style="1" customWidth="1"/>
    <col min="3338" max="3584" width="9.140625" style="1"/>
    <col min="3585" max="3585" width="19.7109375" style="1" customWidth="1"/>
    <col min="3586" max="3586" width="10.7109375" style="1" customWidth="1"/>
    <col min="3587" max="3587" width="11.140625" style="1" customWidth="1"/>
    <col min="3588" max="3588" width="10.85546875" style="1" customWidth="1"/>
    <col min="3589" max="3589" width="9.7109375" style="1" customWidth="1"/>
    <col min="3590" max="3590" width="9.140625" style="1"/>
    <col min="3591" max="3591" width="16.140625" style="1" customWidth="1"/>
    <col min="3592" max="3592" width="9.140625" style="1"/>
    <col min="3593" max="3593" width="15.140625" style="1" customWidth="1"/>
    <col min="3594" max="3840" width="9.140625" style="1"/>
    <col min="3841" max="3841" width="19.7109375" style="1" customWidth="1"/>
    <col min="3842" max="3842" width="10.7109375" style="1" customWidth="1"/>
    <col min="3843" max="3843" width="11.140625" style="1" customWidth="1"/>
    <col min="3844" max="3844" width="10.85546875" style="1" customWidth="1"/>
    <col min="3845" max="3845" width="9.7109375" style="1" customWidth="1"/>
    <col min="3846" max="3846" width="9.140625" style="1"/>
    <col min="3847" max="3847" width="16.140625" style="1" customWidth="1"/>
    <col min="3848" max="3848" width="9.140625" style="1"/>
    <col min="3849" max="3849" width="15.140625" style="1" customWidth="1"/>
    <col min="3850" max="4096" width="9.140625" style="1"/>
    <col min="4097" max="4097" width="19.7109375" style="1" customWidth="1"/>
    <col min="4098" max="4098" width="10.7109375" style="1" customWidth="1"/>
    <col min="4099" max="4099" width="11.140625" style="1" customWidth="1"/>
    <col min="4100" max="4100" width="10.85546875" style="1" customWidth="1"/>
    <col min="4101" max="4101" width="9.7109375" style="1" customWidth="1"/>
    <col min="4102" max="4102" width="9.140625" style="1"/>
    <col min="4103" max="4103" width="16.140625" style="1" customWidth="1"/>
    <col min="4104" max="4104" width="9.140625" style="1"/>
    <col min="4105" max="4105" width="15.140625" style="1" customWidth="1"/>
    <col min="4106" max="4352" width="9.140625" style="1"/>
    <col min="4353" max="4353" width="19.7109375" style="1" customWidth="1"/>
    <col min="4354" max="4354" width="10.7109375" style="1" customWidth="1"/>
    <col min="4355" max="4355" width="11.140625" style="1" customWidth="1"/>
    <col min="4356" max="4356" width="10.85546875" style="1" customWidth="1"/>
    <col min="4357" max="4357" width="9.7109375" style="1" customWidth="1"/>
    <col min="4358" max="4358" width="9.140625" style="1"/>
    <col min="4359" max="4359" width="16.140625" style="1" customWidth="1"/>
    <col min="4360" max="4360" width="9.140625" style="1"/>
    <col min="4361" max="4361" width="15.140625" style="1" customWidth="1"/>
    <col min="4362" max="4608" width="9.140625" style="1"/>
    <col min="4609" max="4609" width="19.7109375" style="1" customWidth="1"/>
    <col min="4610" max="4610" width="10.7109375" style="1" customWidth="1"/>
    <col min="4611" max="4611" width="11.140625" style="1" customWidth="1"/>
    <col min="4612" max="4612" width="10.85546875" style="1" customWidth="1"/>
    <col min="4613" max="4613" width="9.7109375" style="1" customWidth="1"/>
    <col min="4614" max="4614" width="9.140625" style="1"/>
    <col min="4615" max="4615" width="16.140625" style="1" customWidth="1"/>
    <col min="4616" max="4616" width="9.140625" style="1"/>
    <col min="4617" max="4617" width="15.140625" style="1" customWidth="1"/>
    <col min="4618" max="4864" width="9.140625" style="1"/>
    <col min="4865" max="4865" width="19.7109375" style="1" customWidth="1"/>
    <col min="4866" max="4866" width="10.7109375" style="1" customWidth="1"/>
    <col min="4867" max="4867" width="11.140625" style="1" customWidth="1"/>
    <col min="4868" max="4868" width="10.85546875" style="1" customWidth="1"/>
    <col min="4869" max="4869" width="9.7109375" style="1" customWidth="1"/>
    <col min="4870" max="4870" width="9.140625" style="1"/>
    <col min="4871" max="4871" width="16.140625" style="1" customWidth="1"/>
    <col min="4872" max="4872" width="9.140625" style="1"/>
    <col min="4873" max="4873" width="15.140625" style="1" customWidth="1"/>
    <col min="4874" max="5120" width="9.140625" style="1"/>
    <col min="5121" max="5121" width="19.7109375" style="1" customWidth="1"/>
    <col min="5122" max="5122" width="10.7109375" style="1" customWidth="1"/>
    <col min="5123" max="5123" width="11.140625" style="1" customWidth="1"/>
    <col min="5124" max="5124" width="10.85546875" style="1" customWidth="1"/>
    <col min="5125" max="5125" width="9.7109375" style="1" customWidth="1"/>
    <col min="5126" max="5126" width="9.140625" style="1"/>
    <col min="5127" max="5127" width="16.140625" style="1" customWidth="1"/>
    <col min="5128" max="5128" width="9.140625" style="1"/>
    <col min="5129" max="5129" width="15.140625" style="1" customWidth="1"/>
    <col min="5130" max="5376" width="9.140625" style="1"/>
    <col min="5377" max="5377" width="19.7109375" style="1" customWidth="1"/>
    <col min="5378" max="5378" width="10.7109375" style="1" customWidth="1"/>
    <col min="5379" max="5379" width="11.140625" style="1" customWidth="1"/>
    <col min="5380" max="5380" width="10.85546875" style="1" customWidth="1"/>
    <col min="5381" max="5381" width="9.7109375" style="1" customWidth="1"/>
    <col min="5382" max="5382" width="9.140625" style="1"/>
    <col min="5383" max="5383" width="16.140625" style="1" customWidth="1"/>
    <col min="5384" max="5384" width="9.140625" style="1"/>
    <col min="5385" max="5385" width="15.140625" style="1" customWidth="1"/>
    <col min="5386" max="5632" width="9.140625" style="1"/>
    <col min="5633" max="5633" width="19.7109375" style="1" customWidth="1"/>
    <col min="5634" max="5634" width="10.7109375" style="1" customWidth="1"/>
    <col min="5635" max="5635" width="11.140625" style="1" customWidth="1"/>
    <col min="5636" max="5636" width="10.85546875" style="1" customWidth="1"/>
    <col min="5637" max="5637" width="9.7109375" style="1" customWidth="1"/>
    <col min="5638" max="5638" width="9.140625" style="1"/>
    <col min="5639" max="5639" width="16.140625" style="1" customWidth="1"/>
    <col min="5640" max="5640" width="9.140625" style="1"/>
    <col min="5641" max="5641" width="15.140625" style="1" customWidth="1"/>
    <col min="5642" max="5888" width="9.140625" style="1"/>
    <col min="5889" max="5889" width="19.7109375" style="1" customWidth="1"/>
    <col min="5890" max="5890" width="10.7109375" style="1" customWidth="1"/>
    <col min="5891" max="5891" width="11.140625" style="1" customWidth="1"/>
    <col min="5892" max="5892" width="10.85546875" style="1" customWidth="1"/>
    <col min="5893" max="5893" width="9.7109375" style="1" customWidth="1"/>
    <col min="5894" max="5894" width="9.140625" style="1"/>
    <col min="5895" max="5895" width="16.140625" style="1" customWidth="1"/>
    <col min="5896" max="5896" width="9.140625" style="1"/>
    <col min="5897" max="5897" width="15.140625" style="1" customWidth="1"/>
    <col min="5898" max="6144" width="9.140625" style="1"/>
    <col min="6145" max="6145" width="19.7109375" style="1" customWidth="1"/>
    <col min="6146" max="6146" width="10.7109375" style="1" customWidth="1"/>
    <col min="6147" max="6147" width="11.140625" style="1" customWidth="1"/>
    <col min="6148" max="6148" width="10.85546875" style="1" customWidth="1"/>
    <col min="6149" max="6149" width="9.7109375" style="1" customWidth="1"/>
    <col min="6150" max="6150" width="9.140625" style="1"/>
    <col min="6151" max="6151" width="16.140625" style="1" customWidth="1"/>
    <col min="6152" max="6152" width="9.140625" style="1"/>
    <col min="6153" max="6153" width="15.140625" style="1" customWidth="1"/>
    <col min="6154" max="6400" width="9.140625" style="1"/>
    <col min="6401" max="6401" width="19.7109375" style="1" customWidth="1"/>
    <col min="6402" max="6402" width="10.7109375" style="1" customWidth="1"/>
    <col min="6403" max="6403" width="11.140625" style="1" customWidth="1"/>
    <col min="6404" max="6404" width="10.85546875" style="1" customWidth="1"/>
    <col min="6405" max="6405" width="9.7109375" style="1" customWidth="1"/>
    <col min="6406" max="6406" width="9.140625" style="1"/>
    <col min="6407" max="6407" width="16.140625" style="1" customWidth="1"/>
    <col min="6408" max="6408" width="9.140625" style="1"/>
    <col min="6409" max="6409" width="15.140625" style="1" customWidth="1"/>
    <col min="6410" max="6656" width="9.140625" style="1"/>
    <col min="6657" max="6657" width="19.7109375" style="1" customWidth="1"/>
    <col min="6658" max="6658" width="10.7109375" style="1" customWidth="1"/>
    <col min="6659" max="6659" width="11.140625" style="1" customWidth="1"/>
    <col min="6660" max="6660" width="10.85546875" style="1" customWidth="1"/>
    <col min="6661" max="6661" width="9.7109375" style="1" customWidth="1"/>
    <col min="6662" max="6662" width="9.140625" style="1"/>
    <col min="6663" max="6663" width="16.140625" style="1" customWidth="1"/>
    <col min="6664" max="6664" width="9.140625" style="1"/>
    <col min="6665" max="6665" width="15.140625" style="1" customWidth="1"/>
    <col min="6666" max="6912" width="9.140625" style="1"/>
    <col min="6913" max="6913" width="19.7109375" style="1" customWidth="1"/>
    <col min="6914" max="6914" width="10.7109375" style="1" customWidth="1"/>
    <col min="6915" max="6915" width="11.140625" style="1" customWidth="1"/>
    <col min="6916" max="6916" width="10.85546875" style="1" customWidth="1"/>
    <col min="6917" max="6917" width="9.7109375" style="1" customWidth="1"/>
    <col min="6918" max="6918" width="9.140625" style="1"/>
    <col min="6919" max="6919" width="16.140625" style="1" customWidth="1"/>
    <col min="6920" max="6920" width="9.140625" style="1"/>
    <col min="6921" max="6921" width="15.140625" style="1" customWidth="1"/>
    <col min="6922" max="7168" width="9.140625" style="1"/>
    <col min="7169" max="7169" width="19.7109375" style="1" customWidth="1"/>
    <col min="7170" max="7170" width="10.7109375" style="1" customWidth="1"/>
    <col min="7171" max="7171" width="11.140625" style="1" customWidth="1"/>
    <col min="7172" max="7172" width="10.85546875" style="1" customWidth="1"/>
    <col min="7173" max="7173" width="9.7109375" style="1" customWidth="1"/>
    <col min="7174" max="7174" width="9.140625" style="1"/>
    <col min="7175" max="7175" width="16.140625" style="1" customWidth="1"/>
    <col min="7176" max="7176" width="9.140625" style="1"/>
    <col min="7177" max="7177" width="15.140625" style="1" customWidth="1"/>
    <col min="7178" max="7424" width="9.140625" style="1"/>
    <col min="7425" max="7425" width="19.7109375" style="1" customWidth="1"/>
    <col min="7426" max="7426" width="10.7109375" style="1" customWidth="1"/>
    <col min="7427" max="7427" width="11.140625" style="1" customWidth="1"/>
    <col min="7428" max="7428" width="10.85546875" style="1" customWidth="1"/>
    <col min="7429" max="7429" width="9.7109375" style="1" customWidth="1"/>
    <col min="7430" max="7430" width="9.140625" style="1"/>
    <col min="7431" max="7431" width="16.140625" style="1" customWidth="1"/>
    <col min="7432" max="7432" width="9.140625" style="1"/>
    <col min="7433" max="7433" width="15.140625" style="1" customWidth="1"/>
    <col min="7434" max="7680" width="9.140625" style="1"/>
    <col min="7681" max="7681" width="19.7109375" style="1" customWidth="1"/>
    <col min="7682" max="7682" width="10.7109375" style="1" customWidth="1"/>
    <col min="7683" max="7683" width="11.140625" style="1" customWidth="1"/>
    <col min="7684" max="7684" width="10.85546875" style="1" customWidth="1"/>
    <col min="7685" max="7685" width="9.7109375" style="1" customWidth="1"/>
    <col min="7686" max="7686" width="9.140625" style="1"/>
    <col min="7687" max="7687" width="16.140625" style="1" customWidth="1"/>
    <col min="7688" max="7688" width="9.140625" style="1"/>
    <col min="7689" max="7689" width="15.140625" style="1" customWidth="1"/>
    <col min="7690" max="7936" width="9.140625" style="1"/>
    <col min="7937" max="7937" width="19.7109375" style="1" customWidth="1"/>
    <col min="7938" max="7938" width="10.7109375" style="1" customWidth="1"/>
    <col min="7939" max="7939" width="11.140625" style="1" customWidth="1"/>
    <col min="7940" max="7940" width="10.85546875" style="1" customWidth="1"/>
    <col min="7941" max="7941" width="9.7109375" style="1" customWidth="1"/>
    <col min="7942" max="7942" width="9.140625" style="1"/>
    <col min="7943" max="7943" width="16.140625" style="1" customWidth="1"/>
    <col min="7944" max="7944" width="9.140625" style="1"/>
    <col min="7945" max="7945" width="15.140625" style="1" customWidth="1"/>
    <col min="7946" max="8192" width="9.140625" style="1"/>
    <col min="8193" max="8193" width="19.7109375" style="1" customWidth="1"/>
    <col min="8194" max="8194" width="10.7109375" style="1" customWidth="1"/>
    <col min="8195" max="8195" width="11.140625" style="1" customWidth="1"/>
    <col min="8196" max="8196" width="10.85546875" style="1" customWidth="1"/>
    <col min="8197" max="8197" width="9.7109375" style="1" customWidth="1"/>
    <col min="8198" max="8198" width="9.140625" style="1"/>
    <col min="8199" max="8199" width="16.140625" style="1" customWidth="1"/>
    <col min="8200" max="8200" width="9.140625" style="1"/>
    <col min="8201" max="8201" width="15.140625" style="1" customWidth="1"/>
    <col min="8202" max="8448" width="9.140625" style="1"/>
    <col min="8449" max="8449" width="19.7109375" style="1" customWidth="1"/>
    <col min="8450" max="8450" width="10.7109375" style="1" customWidth="1"/>
    <col min="8451" max="8451" width="11.140625" style="1" customWidth="1"/>
    <col min="8452" max="8452" width="10.85546875" style="1" customWidth="1"/>
    <col min="8453" max="8453" width="9.7109375" style="1" customWidth="1"/>
    <col min="8454" max="8454" width="9.140625" style="1"/>
    <col min="8455" max="8455" width="16.140625" style="1" customWidth="1"/>
    <col min="8456" max="8456" width="9.140625" style="1"/>
    <col min="8457" max="8457" width="15.140625" style="1" customWidth="1"/>
    <col min="8458" max="8704" width="9.140625" style="1"/>
    <col min="8705" max="8705" width="19.7109375" style="1" customWidth="1"/>
    <col min="8706" max="8706" width="10.7109375" style="1" customWidth="1"/>
    <col min="8707" max="8707" width="11.140625" style="1" customWidth="1"/>
    <col min="8708" max="8708" width="10.85546875" style="1" customWidth="1"/>
    <col min="8709" max="8709" width="9.7109375" style="1" customWidth="1"/>
    <col min="8710" max="8710" width="9.140625" style="1"/>
    <col min="8711" max="8711" width="16.140625" style="1" customWidth="1"/>
    <col min="8712" max="8712" width="9.140625" style="1"/>
    <col min="8713" max="8713" width="15.140625" style="1" customWidth="1"/>
    <col min="8714" max="8960" width="9.140625" style="1"/>
    <col min="8961" max="8961" width="19.7109375" style="1" customWidth="1"/>
    <col min="8962" max="8962" width="10.7109375" style="1" customWidth="1"/>
    <col min="8963" max="8963" width="11.140625" style="1" customWidth="1"/>
    <col min="8964" max="8964" width="10.85546875" style="1" customWidth="1"/>
    <col min="8965" max="8965" width="9.7109375" style="1" customWidth="1"/>
    <col min="8966" max="8966" width="9.140625" style="1"/>
    <col min="8967" max="8967" width="16.140625" style="1" customWidth="1"/>
    <col min="8968" max="8968" width="9.140625" style="1"/>
    <col min="8969" max="8969" width="15.140625" style="1" customWidth="1"/>
    <col min="8970" max="9216" width="9.140625" style="1"/>
    <col min="9217" max="9217" width="19.7109375" style="1" customWidth="1"/>
    <col min="9218" max="9218" width="10.7109375" style="1" customWidth="1"/>
    <col min="9219" max="9219" width="11.140625" style="1" customWidth="1"/>
    <col min="9220" max="9220" width="10.85546875" style="1" customWidth="1"/>
    <col min="9221" max="9221" width="9.7109375" style="1" customWidth="1"/>
    <col min="9222" max="9222" width="9.140625" style="1"/>
    <col min="9223" max="9223" width="16.140625" style="1" customWidth="1"/>
    <col min="9224" max="9224" width="9.140625" style="1"/>
    <col min="9225" max="9225" width="15.140625" style="1" customWidth="1"/>
    <col min="9226" max="9472" width="9.140625" style="1"/>
    <col min="9473" max="9473" width="19.7109375" style="1" customWidth="1"/>
    <col min="9474" max="9474" width="10.7109375" style="1" customWidth="1"/>
    <col min="9475" max="9475" width="11.140625" style="1" customWidth="1"/>
    <col min="9476" max="9476" width="10.85546875" style="1" customWidth="1"/>
    <col min="9477" max="9477" width="9.7109375" style="1" customWidth="1"/>
    <col min="9478" max="9478" width="9.140625" style="1"/>
    <col min="9479" max="9479" width="16.140625" style="1" customWidth="1"/>
    <col min="9480" max="9480" width="9.140625" style="1"/>
    <col min="9481" max="9481" width="15.140625" style="1" customWidth="1"/>
    <col min="9482" max="9728" width="9.140625" style="1"/>
    <col min="9729" max="9729" width="19.7109375" style="1" customWidth="1"/>
    <col min="9730" max="9730" width="10.7109375" style="1" customWidth="1"/>
    <col min="9731" max="9731" width="11.140625" style="1" customWidth="1"/>
    <col min="9732" max="9732" width="10.85546875" style="1" customWidth="1"/>
    <col min="9733" max="9733" width="9.7109375" style="1" customWidth="1"/>
    <col min="9734" max="9734" width="9.140625" style="1"/>
    <col min="9735" max="9735" width="16.140625" style="1" customWidth="1"/>
    <col min="9736" max="9736" width="9.140625" style="1"/>
    <col min="9737" max="9737" width="15.140625" style="1" customWidth="1"/>
    <col min="9738" max="9984" width="9.140625" style="1"/>
    <col min="9985" max="9985" width="19.7109375" style="1" customWidth="1"/>
    <col min="9986" max="9986" width="10.7109375" style="1" customWidth="1"/>
    <col min="9987" max="9987" width="11.140625" style="1" customWidth="1"/>
    <col min="9988" max="9988" width="10.85546875" style="1" customWidth="1"/>
    <col min="9989" max="9989" width="9.7109375" style="1" customWidth="1"/>
    <col min="9990" max="9990" width="9.140625" style="1"/>
    <col min="9991" max="9991" width="16.140625" style="1" customWidth="1"/>
    <col min="9992" max="9992" width="9.140625" style="1"/>
    <col min="9993" max="9993" width="15.140625" style="1" customWidth="1"/>
    <col min="9994" max="10240" width="9.140625" style="1"/>
    <col min="10241" max="10241" width="19.7109375" style="1" customWidth="1"/>
    <col min="10242" max="10242" width="10.7109375" style="1" customWidth="1"/>
    <col min="10243" max="10243" width="11.140625" style="1" customWidth="1"/>
    <col min="10244" max="10244" width="10.85546875" style="1" customWidth="1"/>
    <col min="10245" max="10245" width="9.7109375" style="1" customWidth="1"/>
    <col min="10246" max="10246" width="9.140625" style="1"/>
    <col min="10247" max="10247" width="16.140625" style="1" customWidth="1"/>
    <col min="10248" max="10248" width="9.140625" style="1"/>
    <col min="10249" max="10249" width="15.140625" style="1" customWidth="1"/>
    <col min="10250" max="10496" width="9.140625" style="1"/>
    <col min="10497" max="10497" width="19.7109375" style="1" customWidth="1"/>
    <col min="10498" max="10498" width="10.7109375" style="1" customWidth="1"/>
    <col min="10499" max="10499" width="11.140625" style="1" customWidth="1"/>
    <col min="10500" max="10500" width="10.85546875" style="1" customWidth="1"/>
    <col min="10501" max="10501" width="9.7109375" style="1" customWidth="1"/>
    <col min="10502" max="10502" width="9.140625" style="1"/>
    <col min="10503" max="10503" width="16.140625" style="1" customWidth="1"/>
    <col min="10504" max="10504" width="9.140625" style="1"/>
    <col min="10505" max="10505" width="15.140625" style="1" customWidth="1"/>
    <col min="10506" max="10752" width="9.140625" style="1"/>
    <col min="10753" max="10753" width="19.7109375" style="1" customWidth="1"/>
    <col min="10754" max="10754" width="10.7109375" style="1" customWidth="1"/>
    <col min="10755" max="10755" width="11.140625" style="1" customWidth="1"/>
    <col min="10756" max="10756" width="10.85546875" style="1" customWidth="1"/>
    <col min="10757" max="10757" width="9.7109375" style="1" customWidth="1"/>
    <col min="10758" max="10758" width="9.140625" style="1"/>
    <col min="10759" max="10759" width="16.140625" style="1" customWidth="1"/>
    <col min="10760" max="10760" width="9.140625" style="1"/>
    <col min="10761" max="10761" width="15.140625" style="1" customWidth="1"/>
    <col min="10762" max="11008" width="9.140625" style="1"/>
    <col min="11009" max="11009" width="19.7109375" style="1" customWidth="1"/>
    <col min="11010" max="11010" width="10.7109375" style="1" customWidth="1"/>
    <col min="11011" max="11011" width="11.140625" style="1" customWidth="1"/>
    <col min="11012" max="11012" width="10.85546875" style="1" customWidth="1"/>
    <col min="11013" max="11013" width="9.7109375" style="1" customWidth="1"/>
    <col min="11014" max="11014" width="9.140625" style="1"/>
    <col min="11015" max="11015" width="16.140625" style="1" customWidth="1"/>
    <col min="11016" max="11016" width="9.140625" style="1"/>
    <col min="11017" max="11017" width="15.140625" style="1" customWidth="1"/>
    <col min="11018" max="11264" width="9.140625" style="1"/>
    <col min="11265" max="11265" width="19.7109375" style="1" customWidth="1"/>
    <col min="11266" max="11266" width="10.7109375" style="1" customWidth="1"/>
    <col min="11267" max="11267" width="11.140625" style="1" customWidth="1"/>
    <col min="11268" max="11268" width="10.85546875" style="1" customWidth="1"/>
    <col min="11269" max="11269" width="9.7109375" style="1" customWidth="1"/>
    <col min="11270" max="11270" width="9.140625" style="1"/>
    <col min="11271" max="11271" width="16.140625" style="1" customWidth="1"/>
    <col min="11272" max="11272" width="9.140625" style="1"/>
    <col min="11273" max="11273" width="15.140625" style="1" customWidth="1"/>
    <col min="11274" max="11520" width="9.140625" style="1"/>
    <col min="11521" max="11521" width="19.7109375" style="1" customWidth="1"/>
    <col min="11522" max="11522" width="10.7109375" style="1" customWidth="1"/>
    <col min="11523" max="11523" width="11.140625" style="1" customWidth="1"/>
    <col min="11524" max="11524" width="10.85546875" style="1" customWidth="1"/>
    <col min="11525" max="11525" width="9.7109375" style="1" customWidth="1"/>
    <col min="11526" max="11526" width="9.140625" style="1"/>
    <col min="11527" max="11527" width="16.140625" style="1" customWidth="1"/>
    <col min="11528" max="11528" width="9.140625" style="1"/>
    <col min="11529" max="11529" width="15.140625" style="1" customWidth="1"/>
    <col min="11530" max="11776" width="9.140625" style="1"/>
    <col min="11777" max="11777" width="19.7109375" style="1" customWidth="1"/>
    <col min="11778" max="11778" width="10.7109375" style="1" customWidth="1"/>
    <col min="11779" max="11779" width="11.140625" style="1" customWidth="1"/>
    <col min="11780" max="11780" width="10.85546875" style="1" customWidth="1"/>
    <col min="11781" max="11781" width="9.7109375" style="1" customWidth="1"/>
    <col min="11782" max="11782" width="9.140625" style="1"/>
    <col min="11783" max="11783" width="16.140625" style="1" customWidth="1"/>
    <col min="11784" max="11784" width="9.140625" style="1"/>
    <col min="11785" max="11785" width="15.140625" style="1" customWidth="1"/>
    <col min="11786" max="12032" width="9.140625" style="1"/>
    <col min="12033" max="12033" width="19.7109375" style="1" customWidth="1"/>
    <col min="12034" max="12034" width="10.7109375" style="1" customWidth="1"/>
    <col min="12035" max="12035" width="11.140625" style="1" customWidth="1"/>
    <col min="12036" max="12036" width="10.85546875" style="1" customWidth="1"/>
    <col min="12037" max="12037" width="9.7109375" style="1" customWidth="1"/>
    <col min="12038" max="12038" width="9.140625" style="1"/>
    <col min="12039" max="12039" width="16.140625" style="1" customWidth="1"/>
    <col min="12040" max="12040" width="9.140625" style="1"/>
    <col min="12041" max="12041" width="15.140625" style="1" customWidth="1"/>
    <col min="12042" max="12288" width="9.140625" style="1"/>
    <col min="12289" max="12289" width="19.7109375" style="1" customWidth="1"/>
    <col min="12290" max="12290" width="10.7109375" style="1" customWidth="1"/>
    <col min="12291" max="12291" width="11.140625" style="1" customWidth="1"/>
    <col min="12292" max="12292" width="10.85546875" style="1" customWidth="1"/>
    <col min="12293" max="12293" width="9.7109375" style="1" customWidth="1"/>
    <col min="12294" max="12294" width="9.140625" style="1"/>
    <col min="12295" max="12295" width="16.140625" style="1" customWidth="1"/>
    <col min="12296" max="12296" width="9.140625" style="1"/>
    <col min="12297" max="12297" width="15.140625" style="1" customWidth="1"/>
    <col min="12298" max="12544" width="9.140625" style="1"/>
    <col min="12545" max="12545" width="19.7109375" style="1" customWidth="1"/>
    <col min="12546" max="12546" width="10.7109375" style="1" customWidth="1"/>
    <col min="12547" max="12547" width="11.140625" style="1" customWidth="1"/>
    <col min="12548" max="12548" width="10.85546875" style="1" customWidth="1"/>
    <col min="12549" max="12549" width="9.7109375" style="1" customWidth="1"/>
    <col min="12550" max="12550" width="9.140625" style="1"/>
    <col min="12551" max="12551" width="16.140625" style="1" customWidth="1"/>
    <col min="12552" max="12552" width="9.140625" style="1"/>
    <col min="12553" max="12553" width="15.140625" style="1" customWidth="1"/>
    <col min="12554" max="12800" width="9.140625" style="1"/>
    <col min="12801" max="12801" width="19.7109375" style="1" customWidth="1"/>
    <col min="12802" max="12802" width="10.7109375" style="1" customWidth="1"/>
    <col min="12803" max="12803" width="11.140625" style="1" customWidth="1"/>
    <col min="12804" max="12804" width="10.85546875" style="1" customWidth="1"/>
    <col min="12805" max="12805" width="9.7109375" style="1" customWidth="1"/>
    <col min="12806" max="12806" width="9.140625" style="1"/>
    <col min="12807" max="12807" width="16.140625" style="1" customWidth="1"/>
    <col min="12808" max="12808" width="9.140625" style="1"/>
    <col min="12809" max="12809" width="15.140625" style="1" customWidth="1"/>
    <col min="12810" max="13056" width="9.140625" style="1"/>
    <col min="13057" max="13057" width="19.7109375" style="1" customWidth="1"/>
    <col min="13058" max="13058" width="10.7109375" style="1" customWidth="1"/>
    <col min="13059" max="13059" width="11.140625" style="1" customWidth="1"/>
    <col min="13060" max="13060" width="10.85546875" style="1" customWidth="1"/>
    <col min="13061" max="13061" width="9.7109375" style="1" customWidth="1"/>
    <col min="13062" max="13062" width="9.140625" style="1"/>
    <col min="13063" max="13063" width="16.140625" style="1" customWidth="1"/>
    <col min="13064" max="13064" width="9.140625" style="1"/>
    <col min="13065" max="13065" width="15.140625" style="1" customWidth="1"/>
    <col min="13066" max="13312" width="9.140625" style="1"/>
    <col min="13313" max="13313" width="19.7109375" style="1" customWidth="1"/>
    <col min="13314" max="13314" width="10.7109375" style="1" customWidth="1"/>
    <col min="13315" max="13315" width="11.140625" style="1" customWidth="1"/>
    <col min="13316" max="13316" width="10.85546875" style="1" customWidth="1"/>
    <col min="13317" max="13317" width="9.7109375" style="1" customWidth="1"/>
    <col min="13318" max="13318" width="9.140625" style="1"/>
    <col min="13319" max="13319" width="16.140625" style="1" customWidth="1"/>
    <col min="13320" max="13320" width="9.140625" style="1"/>
    <col min="13321" max="13321" width="15.140625" style="1" customWidth="1"/>
    <col min="13322" max="13568" width="9.140625" style="1"/>
    <col min="13569" max="13569" width="19.7109375" style="1" customWidth="1"/>
    <col min="13570" max="13570" width="10.7109375" style="1" customWidth="1"/>
    <col min="13571" max="13571" width="11.140625" style="1" customWidth="1"/>
    <col min="13572" max="13572" width="10.85546875" style="1" customWidth="1"/>
    <col min="13573" max="13573" width="9.7109375" style="1" customWidth="1"/>
    <col min="13574" max="13574" width="9.140625" style="1"/>
    <col min="13575" max="13575" width="16.140625" style="1" customWidth="1"/>
    <col min="13576" max="13576" width="9.140625" style="1"/>
    <col min="13577" max="13577" width="15.140625" style="1" customWidth="1"/>
    <col min="13578" max="13824" width="9.140625" style="1"/>
    <col min="13825" max="13825" width="19.7109375" style="1" customWidth="1"/>
    <col min="13826" max="13826" width="10.7109375" style="1" customWidth="1"/>
    <col min="13827" max="13827" width="11.140625" style="1" customWidth="1"/>
    <col min="13828" max="13828" width="10.85546875" style="1" customWidth="1"/>
    <col min="13829" max="13829" width="9.7109375" style="1" customWidth="1"/>
    <col min="13830" max="13830" width="9.140625" style="1"/>
    <col min="13831" max="13831" width="16.140625" style="1" customWidth="1"/>
    <col min="13832" max="13832" width="9.140625" style="1"/>
    <col min="13833" max="13833" width="15.140625" style="1" customWidth="1"/>
    <col min="13834" max="14080" width="9.140625" style="1"/>
    <col min="14081" max="14081" width="19.7109375" style="1" customWidth="1"/>
    <col min="14082" max="14082" width="10.7109375" style="1" customWidth="1"/>
    <col min="14083" max="14083" width="11.140625" style="1" customWidth="1"/>
    <col min="14084" max="14084" width="10.85546875" style="1" customWidth="1"/>
    <col min="14085" max="14085" width="9.7109375" style="1" customWidth="1"/>
    <col min="14086" max="14086" width="9.140625" style="1"/>
    <col min="14087" max="14087" width="16.140625" style="1" customWidth="1"/>
    <col min="14088" max="14088" width="9.140625" style="1"/>
    <col min="14089" max="14089" width="15.140625" style="1" customWidth="1"/>
    <col min="14090" max="14336" width="9.140625" style="1"/>
    <col min="14337" max="14337" width="19.7109375" style="1" customWidth="1"/>
    <col min="14338" max="14338" width="10.7109375" style="1" customWidth="1"/>
    <col min="14339" max="14339" width="11.140625" style="1" customWidth="1"/>
    <col min="14340" max="14340" width="10.85546875" style="1" customWidth="1"/>
    <col min="14341" max="14341" width="9.7109375" style="1" customWidth="1"/>
    <col min="14342" max="14342" width="9.140625" style="1"/>
    <col min="14343" max="14343" width="16.140625" style="1" customWidth="1"/>
    <col min="14344" max="14344" width="9.140625" style="1"/>
    <col min="14345" max="14345" width="15.140625" style="1" customWidth="1"/>
    <col min="14346" max="14592" width="9.140625" style="1"/>
    <col min="14593" max="14593" width="19.7109375" style="1" customWidth="1"/>
    <col min="14594" max="14594" width="10.7109375" style="1" customWidth="1"/>
    <col min="14595" max="14595" width="11.140625" style="1" customWidth="1"/>
    <col min="14596" max="14596" width="10.85546875" style="1" customWidth="1"/>
    <col min="14597" max="14597" width="9.7109375" style="1" customWidth="1"/>
    <col min="14598" max="14598" width="9.140625" style="1"/>
    <col min="14599" max="14599" width="16.140625" style="1" customWidth="1"/>
    <col min="14600" max="14600" width="9.140625" style="1"/>
    <col min="14601" max="14601" width="15.140625" style="1" customWidth="1"/>
    <col min="14602" max="14848" width="9.140625" style="1"/>
    <col min="14849" max="14849" width="19.7109375" style="1" customWidth="1"/>
    <col min="14850" max="14850" width="10.7109375" style="1" customWidth="1"/>
    <col min="14851" max="14851" width="11.140625" style="1" customWidth="1"/>
    <col min="14852" max="14852" width="10.85546875" style="1" customWidth="1"/>
    <col min="14853" max="14853" width="9.7109375" style="1" customWidth="1"/>
    <col min="14854" max="14854" width="9.140625" style="1"/>
    <col min="14855" max="14855" width="16.140625" style="1" customWidth="1"/>
    <col min="14856" max="14856" width="9.140625" style="1"/>
    <col min="14857" max="14857" width="15.140625" style="1" customWidth="1"/>
    <col min="14858" max="15104" width="9.140625" style="1"/>
    <col min="15105" max="15105" width="19.7109375" style="1" customWidth="1"/>
    <col min="15106" max="15106" width="10.7109375" style="1" customWidth="1"/>
    <col min="15107" max="15107" width="11.140625" style="1" customWidth="1"/>
    <col min="15108" max="15108" width="10.85546875" style="1" customWidth="1"/>
    <col min="15109" max="15109" width="9.7109375" style="1" customWidth="1"/>
    <col min="15110" max="15110" width="9.140625" style="1"/>
    <col min="15111" max="15111" width="16.140625" style="1" customWidth="1"/>
    <col min="15112" max="15112" width="9.140625" style="1"/>
    <col min="15113" max="15113" width="15.140625" style="1" customWidth="1"/>
    <col min="15114" max="15360" width="9.140625" style="1"/>
    <col min="15361" max="15361" width="19.7109375" style="1" customWidth="1"/>
    <col min="15362" max="15362" width="10.7109375" style="1" customWidth="1"/>
    <col min="15363" max="15363" width="11.140625" style="1" customWidth="1"/>
    <col min="15364" max="15364" width="10.85546875" style="1" customWidth="1"/>
    <col min="15365" max="15365" width="9.7109375" style="1" customWidth="1"/>
    <col min="15366" max="15366" width="9.140625" style="1"/>
    <col min="15367" max="15367" width="16.140625" style="1" customWidth="1"/>
    <col min="15368" max="15368" width="9.140625" style="1"/>
    <col min="15369" max="15369" width="15.140625" style="1" customWidth="1"/>
    <col min="15370" max="15616" width="9.140625" style="1"/>
    <col min="15617" max="15617" width="19.7109375" style="1" customWidth="1"/>
    <col min="15618" max="15618" width="10.7109375" style="1" customWidth="1"/>
    <col min="15619" max="15619" width="11.140625" style="1" customWidth="1"/>
    <col min="15620" max="15620" width="10.85546875" style="1" customWidth="1"/>
    <col min="15621" max="15621" width="9.7109375" style="1" customWidth="1"/>
    <col min="15622" max="15622" width="9.140625" style="1"/>
    <col min="15623" max="15623" width="16.140625" style="1" customWidth="1"/>
    <col min="15624" max="15624" width="9.140625" style="1"/>
    <col min="15625" max="15625" width="15.140625" style="1" customWidth="1"/>
    <col min="15626" max="15872" width="9.140625" style="1"/>
    <col min="15873" max="15873" width="19.7109375" style="1" customWidth="1"/>
    <col min="15874" max="15874" width="10.7109375" style="1" customWidth="1"/>
    <col min="15875" max="15875" width="11.140625" style="1" customWidth="1"/>
    <col min="15876" max="15876" width="10.85546875" style="1" customWidth="1"/>
    <col min="15877" max="15877" width="9.7109375" style="1" customWidth="1"/>
    <col min="15878" max="15878" width="9.140625" style="1"/>
    <col min="15879" max="15879" width="16.140625" style="1" customWidth="1"/>
    <col min="15880" max="15880" width="9.140625" style="1"/>
    <col min="15881" max="15881" width="15.140625" style="1" customWidth="1"/>
    <col min="15882" max="16128" width="9.140625" style="1"/>
    <col min="16129" max="16129" width="19.7109375" style="1" customWidth="1"/>
    <col min="16130" max="16130" width="10.7109375" style="1" customWidth="1"/>
    <col min="16131" max="16131" width="11.140625" style="1" customWidth="1"/>
    <col min="16132" max="16132" width="10.85546875" style="1" customWidth="1"/>
    <col min="16133" max="16133" width="9.7109375" style="1" customWidth="1"/>
    <col min="16134" max="16134" width="9.140625" style="1"/>
    <col min="16135" max="16135" width="16.140625" style="1" customWidth="1"/>
    <col min="16136" max="16136" width="9.140625" style="1"/>
    <col min="16137" max="16137" width="15.140625" style="1" customWidth="1"/>
    <col min="16138" max="16384" width="9.140625" style="1"/>
  </cols>
  <sheetData>
    <row r="1" spans="1:11" ht="40.5" customHeight="1" x14ac:dyDescent="0.2">
      <c r="A1" s="207" t="s">
        <v>108</v>
      </c>
      <c r="B1" s="208"/>
      <c r="C1" s="208"/>
      <c r="D1" s="208"/>
      <c r="E1" s="208"/>
      <c r="F1" s="208"/>
      <c r="G1" s="208"/>
    </row>
    <row r="2" spans="1:11" ht="18" customHeight="1" x14ac:dyDescent="0.2">
      <c r="A2" s="207" t="s">
        <v>101</v>
      </c>
      <c r="B2" s="208"/>
      <c r="C2" s="208"/>
      <c r="D2" s="208"/>
      <c r="E2" s="208"/>
      <c r="F2" s="208"/>
      <c r="G2" s="208"/>
    </row>
    <row r="3" spans="1:11" ht="37.5" customHeight="1" x14ac:dyDescent="0.2">
      <c r="A3" s="206" t="s">
        <v>106</v>
      </c>
      <c r="B3" s="206"/>
      <c r="C3" s="206"/>
      <c r="D3" s="206"/>
      <c r="E3" s="206"/>
      <c r="F3" s="206"/>
      <c r="G3" s="206"/>
    </row>
    <row r="4" spans="1:11" ht="57.75" customHeight="1" x14ac:dyDescent="0.2">
      <c r="A4" s="209" t="s">
        <v>102</v>
      </c>
      <c r="B4" s="202"/>
      <c r="C4" s="202"/>
      <c r="D4" s="202"/>
      <c r="E4" s="202"/>
      <c r="F4" s="202"/>
      <c r="G4" s="202"/>
    </row>
    <row r="5" spans="1:11" x14ac:dyDescent="0.2">
      <c r="A5" s="202"/>
      <c r="B5" s="202"/>
      <c r="C5" s="202"/>
      <c r="D5" s="202"/>
      <c r="E5" s="202"/>
      <c r="F5" s="202"/>
      <c r="G5" s="202"/>
    </row>
    <row r="6" spans="1:11" ht="21.75" customHeight="1" x14ac:dyDescent="0.2">
      <c r="A6" s="210" t="s">
        <v>107</v>
      </c>
      <c r="B6" s="202"/>
      <c r="C6" s="202"/>
      <c r="D6" s="202"/>
      <c r="E6" s="202"/>
      <c r="F6" s="202"/>
      <c r="G6" s="202"/>
    </row>
    <row r="7" spans="1:11" ht="15.75" x14ac:dyDescent="0.2">
      <c r="A7" s="198" t="s">
        <v>103</v>
      </c>
      <c r="B7" s="198"/>
      <c r="C7" s="124">
        <v>5</v>
      </c>
      <c r="D7" s="199" t="s">
        <v>104</v>
      </c>
      <c r="E7" s="199"/>
      <c r="F7" s="199"/>
      <c r="G7" s="199"/>
    </row>
    <row r="8" spans="1:11" ht="15.75" x14ac:dyDescent="0.2">
      <c r="A8" s="198" t="s">
        <v>105</v>
      </c>
      <c r="B8" s="198"/>
      <c r="C8" s="124">
        <v>4</v>
      </c>
      <c r="D8" s="126"/>
      <c r="E8" s="127"/>
      <c r="F8" s="127"/>
      <c r="G8" s="127"/>
      <c r="I8" s="125"/>
      <c r="J8" s="125"/>
      <c r="K8" s="125"/>
    </row>
    <row r="9" spans="1:11" ht="15.75" x14ac:dyDescent="0.2">
      <c r="A9" s="127"/>
      <c r="B9" s="127"/>
      <c r="C9" s="127"/>
      <c r="D9" s="127"/>
      <c r="E9" s="127"/>
      <c r="F9" s="127"/>
      <c r="G9" s="127"/>
    </row>
    <row r="10" spans="1:11" ht="15.75" x14ac:dyDescent="0.2">
      <c r="A10" s="127"/>
      <c r="B10" s="127"/>
      <c r="C10" s="127"/>
      <c r="D10" s="127"/>
      <c r="E10" s="127"/>
      <c r="F10" s="127"/>
      <c r="G10" s="127"/>
    </row>
    <row r="11" spans="1:11" ht="15.75" x14ac:dyDescent="0.2">
      <c r="A11" s="127"/>
      <c r="B11" s="127"/>
      <c r="C11" s="127"/>
      <c r="D11" s="127"/>
      <c r="E11" s="127"/>
      <c r="F11" s="127"/>
      <c r="G11" s="127"/>
    </row>
    <row r="12" spans="1:11" ht="15.75" x14ac:dyDescent="0.2">
      <c r="A12" s="128"/>
      <c r="B12" s="129"/>
      <c r="C12" s="129"/>
      <c r="D12" s="129"/>
      <c r="E12" s="129"/>
      <c r="F12" s="129"/>
      <c r="G12" s="129"/>
    </row>
    <row r="13" spans="1:11" ht="15.75" x14ac:dyDescent="0.2">
      <c r="A13" s="206"/>
      <c r="B13" s="202"/>
      <c r="C13" s="202"/>
      <c r="D13" s="202"/>
      <c r="E13" s="202"/>
      <c r="F13" s="202"/>
      <c r="G13" s="202"/>
    </row>
    <row r="14" spans="1:11" ht="15.75" x14ac:dyDescent="0.2">
      <c r="A14" s="201"/>
      <c r="B14" s="202"/>
      <c r="C14" s="202"/>
      <c r="D14" s="202"/>
      <c r="E14" s="202"/>
      <c r="F14" s="202"/>
      <c r="G14" s="202"/>
    </row>
    <row r="15" spans="1:11" ht="15.75" x14ac:dyDescent="0.2">
      <c r="A15" s="206"/>
      <c r="B15" s="202"/>
      <c r="C15" s="202"/>
      <c r="D15" s="202"/>
      <c r="E15" s="202"/>
      <c r="F15" s="202"/>
      <c r="G15" s="202"/>
    </row>
    <row r="16" spans="1:11" ht="15.75" x14ac:dyDescent="0.2">
      <c r="A16" s="201"/>
      <c r="B16" s="202"/>
      <c r="C16" s="202"/>
      <c r="D16" s="202"/>
      <c r="E16" s="202"/>
      <c r="F16" s="202"/>
      <c r="G16" s="202"/>
    </row>
    <row r="17" spans="1:7" ht="15.75" x14ac:dyDescent="0.25">
      <c r="A17" s="203"/>
      <c r="B17" s="204"/>
      <c r="C17" s="204"/>
      <c r="D17" s="204"/>
      <c r="E17" s="204"/>
      <c r="F17" s="204"/>
      <c r="G17" s="204"/>
    </row>
    <row r="18" spans="1:7" ht="15.75" x14ac:dyDescent="0.2">
      <c r="A18" s="130"/>
      <c r="B18" s="129"/>
      <c r="C18" s="129"/>
      <c r="D18" s="129"/>
      <c r="E18" s="129"/>
      <c r="F18" s="129"/>
      <c r="G18" s="129"/>
    </row>
    <row r="19" spans="1:7" ht="15.75" x14ac:dyDescent="0.2">
      <c r="A19" s="130"/>
      <c r="B19" s="129"/>
      <c r="C19" s="129"/>
      <c r="D19" s="129"/>
      <c r="E19" s="129"/>
      <c r="F19" s="129"/>
      <c r="G19" s="129"/>
    </row>
    <row r="20" spans="1:7" ht="15.75" x14ac:dyDescent="0.2">
      <c r="A20" s="130"/>
      <c r="B20" s="129"/>
      <c r="C20" s="129"/>
      <c r="D20" s="129"/>
      <c r="E20" s="129"/>
      <c r="F20" s="129"/>
      <c r="G20" s="129"/>
    </row>
    <row r="21" spans="1:7" ht="15.75" x14ac:dyDescent="0.2">
      <c r="A21" s="201"/>
      <c r="B21" s="205"/>
      <c r="C21" s="205"/>
      <c r="D21" s="205"/>
      <c r="E21" s="205"/>
      <c r="F21" s="205"/>
      <c r="G21" s="205"/>
    </row>
    <row r="22" spans="1:7" ht="15.75" x14ac:dyDescent="0.2">
      <c r="A22" s="201"/>
      <c r="B22" s="202"/>
      <c r="C22" s="202"/>
      <c r="D22" s="202"/>
      <c r="E22" s="202"/>
      <c r="F22" s="202"/>
      <c r="G22" s="202"/>
    </row>
    <row r="33" spans="1:13" ht="15" x14ac:dyDescent="0.2">
      <c r="A33" s="200" t="s">
        <v>109</v>
      </c>
      <c r="B33" s="200"/>
      <c r="C33" s="200"/>
      <c r="D33" s="200"/>
      <c r="E33" s="200"/>
      <c r="F33" s="200"/>
      <c r="G33" s="200"/>
      <c r="H33" s="200"/>
      <c r="I33" s="200"/>
      <c r="J33" s="200"/>
      <c r="K33" s="200"/>
      <c r="L33" s="200"/>
      <c r="M33" s="200"/>
    </row>
    <row r="34" spans="1:13" ht="31.5" customHeight="1" x14ac:dyDescent="0.2">
      <c r="A34" s="197" t="s">
        <v>110</v>
      </c>
      <c r="B34" s="197"/>
      <c r="C34" s="197"/>
      <c r="D34" s="197"/>
      <c r="E34" s="197"/>
      <c r="F34" s="197"/>
      <c r="G34" s="197"/>
      <c r="H34" s="131"/>
      <c r="I34" s="131"/>
      <c r="J34" s="131"/>
      <c r="K34" s="131"/>
      <c r="L34" s="131"/>
      <c r="M34" s="131"/>
    </row>
    <row r="35" spans="1:13" ht="33" customHeight="1" x14ac:dyDescent="0.2">
      <c r="A35" s="197" t="s">
        <v>111</v>
      </c>
      <c r="B35" s="197"/>
      <c r="C35" s="197"/>
      <c r="D35" s="197"/>
      <c r="E35" s="197"/>
      <c r="F35" s="197"/>
      <c r="G35" s="197"/>
      <c r="H35" s="131"/>
      <c r="I35" s="131"/>
      <c r="J35" s="131"/>
      <c r="K35" s="131"/>
      <c r="L35" s="131"/>
      <c r="M35" s="131"/>
    </row>
    <row r="36" spans="1:13" ht="34.5" customHeight="1" x14ac:dyDescent="0.2">
      <c r="A36" s="197" t="s">
        <v>119</v>
      </c>
      <c r="B36" s="197"/>
      <c r="C36" s="197"/>
      <c r="D36" s="197"/>
      <c r="E36" s="197"/>
      <c r="F36" s="197"/>
      <c r="G36" s="197"/>
      <c r="H36" s="131"/>
      <c r="I36" s="131"/>
      <c r="J36" s="131"/>
      <c r="K36" s="131"/>
      <c r="L36" s="131"/>
      <c r="M36" s="131"/>
    </row>
  </sheetData>
  <mergeCells count="19">
    <mergeCell ref="A1:G1"/>
    <mergeCell ref="A2:G2"/>
    <mergeCell ref="A3:G3"/>
    <mergeCell ref="A4:G5"/>
    <mergeCell ref="A6:G6"/>
    <mergeCell ref="A34:G34"/>
    <mergeCell ref="A35:G35"/>
    <mergeCell ref="A36:G36"/>
    <mergeCell ref="A7:B7"/>
    <mergeCell ref="D7:G7"/>
    <mergeCell ref="A33:M33"/>
    <mergeCell ref="A16:G16"/>
    <mergeCell ref="A17:G17"/>
    <mergeCell ref="A21:G21"/>
    <mergeCell ref="A22:G22"/>
    <mergeCell ref="A8:B8"/>
    <mergeCell ref="A13:G13"/>
    <mergeCell ref="A14:G14"/>
    <mergeCell ref="A15:G15"/>
  </mergeCells>
  <pageMargins left="1.1811023622047245" right="0.39370078740157483" top="0.78740157480314965" bottom="0.78740157480314965"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zoomScaleNormal="100" zoomScaleSheetLayoutView="100" workbookViewId="0">
      <selection activeCell="K55" sqref="K55"/>
    </sheetView>
  </sheetViews>
  <sheetFormatPr defaultRowHeight="12.75" x14ac:dyDescent="0.2"/>
  <cols>
    <col min="1" max="1" width="2.7109375" style="61" customWidth="1"/>
    <col min="2" max="3" width="2.28515625" style="62" customWidth="1"/>
    <col min="4" max="4" width="43.28515625" style="2" customWidth="1"/>
    <col min="5" max="5" width="2.85546875" style="2" customWidth="1"/>
    <col min="6" max="6" width="2.85546875" style="3" customWidth="1"/>
    <col min="7" max="7" width="8.7109375" style="63" customWidth="1"/>
    <col min="8" max="8" width="6.42578125" style="2" customWidth="1"/>
    <col min="9" max="9" width="6.7109375" style="2" customWidth="1"/>
    <col min="10" max="10" width="6.42578125" style="2" customWidth="1"/>
    <col min="11" max="11" width="24.7109375" style="2" customWidth="1"/>
    <col min="12" max="12" width="6.140625" style="33" customWidth="1"/>
    <col min="13" max="13" width="6.5703125" style="33" customWidth="1"/>
    <col min="14" max="14" width="16.85546875" style="33" customWidth="1"/>
    <col min="15" max="15" width="22.7109375" style="33" customWidth="1"/>
    <col min="16" max="16" width="7.140625" style="33" customWidth="1"/>
    <col min="17" max="16384" width="9.140625" style="1"/>
  </cols>
  <sheetData>
    <row r="1" spans="1:17" ht="32.25" customHeight="1" thickBot="1" x14ac:dyDescent="0.25">
      <c r="A1" s="250" t="s">
        <v>81</v>
      </c>
      <c r="B1" s="250"/>
      <c r="C1" s="250"/>
      <c r="D1" s="250"/>
      <c r="E1" s="250"/>
      <c r="F1" s="250"/>
      <c r="G1" s="250"/>
      <c r="H1" s="250"/>
      <c r="I1" s="250"/>
      <c r="J1" s="250"/>
      <c r="K1" s="250"/>
      <c r="L1" s="250"/>
      <c r="M1" s="250"/>
      <c r="N1" s="250"/>
      <c r="O1" s="250"/>
      <c r="P1" s="32"/>
    </row>
    <row r="2" spans="1:17" ht="36.75" customHeight="1" thickBot="1" x14ac:dyDescent="0.25">
      <c r="A2" s="283" t="s">
        <v>0</v>
      </c>
      <c r="B2" s="215" t="s">
        <v>1</v>
      </c>
      <c r="C2" s="215" t="s">
        <v>2</v>
      </c>
      <c r="D2" s="218" t="s">
        <v>13</v>
      </c>
      <c r="E2" s="272" t="s">
        <v>3</v>
      </c>
      <c r="F2" s="286" t="s">
        <v>4</v>
      </c>
      <c r="G2" s="220" t="s">
        <v>5</v>
      </c>
      <c r="H2" s="278" t="s">
        <v>75</v>
      </c>
      <c r="I2" s="279"/>
      <c r="J2" s="280"/>
      <c r="K2" s="276" t="s">
        <v>55</v>
      </c>
      <c r="L2" s="218"/>
      <c r="M2" s="277"/>
      <c r="N2" s="263" t="s">
        <v>73</v>
      </c>
      <c r="O2" s="265" t="s">
        <v>74</v>
      </c>
      <c r="P2" s="48"/>
    </row>
    <row r="3" spans="1:17" ht="15" customHeight="1" x14ac:dyDescent="0.2">
      <c r="A3" s="284"/>
      <c r="B3" s="216"/>
      <c r="C3" s="216"/>
      <c r="D3" s="219"/>
      <c r="E3" s="273"/>
      <c r="F3" s="287"/>
      <c r="G3" s="221"/>
      <c r="H3" s="274" t="s">
        <v>76</v>
      </c>
      <c r="I3" s="274" t="s">
        <v>77</v>
      </c>
      <c r="J3" s="281" t="s">
        <v>78</v>
      </c>
      <c r="K3" s="268" t="s">
        <v>13</v>
      </c>
      <c r="L3" s="270" t="s">
        <v>121</v>
      </c>
      <c r="M3" s="270" t="s">
        <v>122</v>
      </c>
      <c r="N3" s="264"/>
      <c r="O3" s="266"/>
      <c r="P3" s="49"/>
    </row>
    <row r="4" spans="1:17" ht="84" customHeight="1" thickBot="1" x14ac:dyDescent="0.25">
      <c r="A4" s="285"/>
      <c r="B4" s="217"/>
      <c r="C4" s="217"/>
      <c r="D4" s="219"/>
      <c r="E4" s="273"/>
      <c r="F4" s="287"/>
      <c r="G4" s="221"/>
      <c r="H4" s="275"/>
      <c r="I4" s="275"/>
      <c r="J4" s="282"/>
      <c r="K4" s="269"/>
      <c r="L4" s="271"/>
      <c r="M4" s="271"/>
      <c r="N4" s="264"/>
      <c r="O4" s="267"/>
      <c r="P4" s="1"/>
    </row>
    <row r="5" spans="1:17" ht="40.5" customHeight="1" x14ac:dyDescent="0.2">
      <c r="A5" s="251" t="s">
        <v>6</v>
      </c>
      <c r="B5" s="254" t="s">
        <v>48</v>
      </c>
      <c r="C5" s="255"/>
      <c r="D5" s="255"/>
      <c r="E5" s="255"/>
      <c r="F5" s="255"/>
      <c r="G5" s="255"/>
      <c r="H5" s="255"/>
      <c r="I5" s="255"/>
      <c r="J5" s="256"/>
      <c r="K5" s="108" t="s">
        <v>82</v>
      </c>
      <c r="L5" s="86" t="s">
        <v>83</v>
      </c>
      <c r="M5" s="87">
        <v>11</v>
      </c>
      <c r="N5" s="109"/>
      <c r="O5" s="110" t="s">
        <v>118</v>
      </c>
      <c r="P5" s="59"/>
    </row>
    <row r="6" spans="1:17" ht="53.25" customHeight="1" x14ac:dyDescent="0.2">
      <c r="A6" s="252"/>
      <c r="B6" s="257"/>
      <c r="C6" s="258"/>
      <c r="D6" s="258"/>
      <c r="E6" s="258"/>
      <c r="F6" s="258"/>
      <c r="G6" s="258"/>
      <c r="H6" s="258"/>
      <c r="I6" s="258"/>
      <c r="J6" s="259"/>
      <c r="K6" s="111" t="s">
        <v>87</v>
      </c>
      <c r="L6" s="112" t="s">
        <v>91</v>
      </c>
      <c r="M6" s="113"/>
      <c r="N6" s="114"/>
      <c r="O6" s="115"/>
      <c r="P6" s="59"/>
      <c r="Q6" s="18"/>
    </row>
    <row r="7" spans="1:17" ht="15" customHeight="1" x14ac:dyDescent="0.2">
      <c r="A7" s="252"/>
      <c r="B7" s="257"/>
      <c r="C7" s="258"/>
      <c r="D7" s="258"/>
      <c r="E7" s="258"/>
      <c r="F7" s="258"/>
      <c r="G7" s="258"/>
      <c r="H7" s="258"/>
      <c r="I7" s="258"/>
      <c r="J7" s="259"/>
      <c r="K7" s="103" t="s">
        <v>85</v>
      </c>
      <c r="L7" s="104" t="s">
        <v>89</v>
      </c>
      <c r="M7" s="105" t="s">
        <v>123</v>
      </c>
      <c r="N7" s="106"/>
      <c r="O7" s="107"/>
      <c r="P7" s="59"/>
    </row>
    <row r="8" spans="1:17" ht="15" customHeight="1" x14ac:dyDescent="0.2">
      <c r="A8" s="252"/>
      <c r="B8" s="257"/>
      <c r="C8" s="258"/>
      <c r="D8" s="258"/>
      <c r="E8" s="258"/>
      <c r="F8" s="258"/>
      <c r="G8" s="258"/>
      <c r="H8" s="258"/>
      <c r="I8" s="258"/>
      <c r="J8" s="259"/>
      <c r="K8" s="103" t="s">
        <v>86</v>
      </c>
      <c r="L8" s="104" t="s">
        <v>90</v>
      </c>
      <c r="M8" s="105" t="s">
        <v>124</v>
      </c>
      <c r="N8" s="106"/>
      <c r="O8" s="107"/>
      <c r="P8" s="59"/>
    </row>
    <row r="9" spans="1:17" ht="15" customHeight="1" x14ac:dyDescent="0.2">
      <c r="A9" s="252"/>
      <c r="B9" s="257"/>
      <c r="C9" s="258"/>
      <c r="D9" s="258"/>
      <c r="E9" s="258"/>
      <c r="F9" s="258"/>
      <c r="G9" s="258"/>
      <c r="H9" s="258"/>
      <c r="I9" s="258"/>
      <c r="J9" s="259"/>
      <c r="K9" s="98" t="s">
        <v>88</v>
      </c>
      <c r="L9" s="99" t="s">
        <v>92</v>
      </c>
      <c r="M9" s="100" t="s">
        <v>125</v>
      </c>
      <c r="N9" s="101"/>
      <c r="O9" s="102"/>
      <c r="P9" s="59"/>
    </row>
    <row r="10" spans="1:17" ht="40.5" customHeight="1" x14ac:dyDescent="0.2">
      <c r="A10" s="252"/>
      <c r="B10" s="257"/>
      <c r="C10" s="258"/>
      <c r="D10" s="258"/>
      <c r="E10" s="258"/>
      <c r="F10" s="258"/>
      <c r="G10" s="258"/>
      <c r="H10" s="258"/>
      <c r="I10" s="258"/>
      <c r="J10" s="259"/>
      <c r="K10" s="93" t="s">
        <v>84</v>
      </c>
      <c r="L10" s="94">
        <v>8.5</v>
      </c>
      <c r="M10" s="95" t="s">
        <v>126</v>
      </c>
      <c r="N10" s="96"/>
      <c r="O10" s="97"/>
      <c r="P10" s="59"/>
    </row>
    <row r="11" spans="1:17" ht="18.75" customHeight="1" thickBot="1" x14ac:dyDescent="0.25">
      <c r="A11" s="253"/>
      <c r="B11" s="260"/>
      <c r="C11" s="261"/>
      <c r="D11" s="261"/>
      <c r="E11" s="261"/>
      <c r="F11" s="261"/>
      <c r="G11" s="261"/>
      <c r="H11" s="261"/>
      <c r="I11" s="261"/>
      <c r="J11" s="262"/>
      <c r="K11" s="88" t="s">
        <v>93</v>
      </c>
      <c r="L11" s="89">
        <v>1</v>
      </c>
      <c r="M11" s="90">
        <v>1</v>
      </c>
      <c r="N11" s="91"/>
      <c r="O11" s="92"/>
      <c r="P11" s="59"/>
    </row>
    <row r="12" spans="1:17" ht="14.25" customHeight="1" thickBot="1" x14ac:dyDescent="0.25">
      <c r="A12" s="143" t="s">
        <v>6</v>
      </c>
      <c r="B12" s="144" t="s">
        <v>6</v>
      </c>
      <c r="C12" s="247" t="s">
        <v>32</v>
      </c>
      <c r="D12" s="248"/>
      <c r="E12" s="248"/>
      <c r="F12" s="248"/>
      <c r="G12" s="248"/>
      <c r="H12" s="248"/>
      <c r="I12" s="248"/>
      <c r="J12" s="248"/>
      <c r="K12" s="248"/>
      <c r="L12" s="248"/>
      <c r="M12" s="248"/>
      <c r="N12" s="248"/>
      <c r="O12" s="249"/>
      <c r="P12" s="60"/>
    </row>
    <row r="13" spans="1:17" ht="21.75" customHeight="1" x14ac:dyDescent="0.2">
      <c r="A13" s="211" t="s">
        <v>6</v>
      </c>
      <c r="B13" s="222" t="s">
        <v>6</v>
      </c>
      <c r="C13" s="226" t="s">
        <v>6</v>
      </c>
      <c r="D13" s="366" t="s">
        <v>18</v>
      </c>
      <c r="E13" s="352" t="s">
        <v>53</v>
      </c>
      <c r="F13" s="239" t="s">
        <v>44</v>
      </c>
      <c r="G13" s="145" t="s">
        <v>19</v>
      </c>
      <c r="H13" s="8">
        <v>36.799999999999997</v>
      </c>
      <c r="I13" s="35">
        <v>36.799999999999997</v>
      </c>
      <c r="J13" s="35">
        <v>36.799999999999997</v>
      </c>
      <c r="K13" s="388" t="s">
        <v>97</v>
      </c>
      <c r="L13" s="233">
        <v>100</v>
      </c>
      <c r="M13" s="233">
        <v>93</v>
      </c>
      <c r="N13" s="233"/>
      <c r="O13" s="230" t="s">
        <v>96</v>
      </c>
      <c r="P13" s="50"/>
    </row>
    <row r="14" spans="1:17" ht="21.75" customHeight="1" x14ac:dyDescent="0.2">
      <c r="A14" s="212"/>
      <c r="B14" s="223"/>
      <c r="C14" s="227"/>
      <c r="D14" s="367"/>
      <c r="E14" s="353"/>
      <c r="F14" s="240"/>
      <c r="G14" s="146" t="s">
        <v>20</v>
      </c>
      <c r="H14" s="9">
        <v>298</v>
      </c>
      <c r="I14" s="36">
        <v>298</v>
      </c>
      <c r="J14" s="36">
        <v>284.39999999999998</v>
      </c>
      <c r="K14" s="304"/>
      <c r="L14" s="234"/>
      <c r="M14" s="234"/>
      <c r="N14" s="234"/>
      <c r="O14" s="231"/>
      <c r="P14" s="50"/>
    </row>
    <row r="15" spans="1:17" ht="21.75" customHeight="1" x14ac:dyDescent="0.2">
      <c r="A15" s="213"/>
      <c r="B15" s="224"/>
      <c r="C15" s="228"/>
      <c r="D15" s="367"/>
      <c r="E15" s="353"/>
      <c r="F15" s="240"/>
      <c r="G15" s="147" t="s">
        <v>50</v>
      </c>
      <c r="H15" s="25">
        <v>70</v>
      </c>
      <c r="I15" s="37">
        <v>70</v>
      </c>
      <c r="J15" s="37">
        <v>49.5</v>
      </c>
      <c r="K15" s="304"/>
      <c r="L15" s="234"/>
      <c r="M15" s="234"/>
      <c r="N15" s="234"/>
      <c r="O15" s="231"/>
      <c r="P15" s="49"/>
    </row>
    <row r="16" spans="1:17" ht="21.75" customHeight="1" x14ac:dyDescent="0.2">
      <c r="A16" s="213"/>
      <c r="B16" s="224"/>
      <c r="C16" s="228"/>
      <c r="D16" s="367"/>
      <c r="E16" s="353"/>
      <c r="F16" s="240"/>
      <c r="G16" s="147" t="s">
        <v>21</v>
      </c>
      <c r="H16" s="25">
        <v>108</v>
      </c>
      <c r="I16" s="37">
        <v>108</v>
      </c>
      <c r="J16" s="37">
        <v>108</v>
      </c>
      <c r="K16" s="304"/>
      <c r="L16" s="234"/>
      <c r="M16" s="234"/>
      <c r="N16" s="234"/>
      <c r="O16" s="231"/>
      <c r="P16" s="50"/>
    </row>
    <row r="17" spans="1:16" ht="33.75" customHeight="1" thickBot="1" x14ac:dyDescent="0.25">
      <c r="A17" s="214"/>
      <c r="B17" s="225"/>
      <c r="C17" s="229"/>
      <c r="D17" s="368"/>
      <c r="E17" s="354"/>
      <c r="F17" s="241"/>
      <c r="G17" s="148" t="s">
        <v>7</v>
      </c>
      <c r="H17" s="83">
        <f>SUM(H13:H16)</f>
        <v>512.79999999999995</v>
      </c>
      <c r="I17" s="83">
        <f>SUM(I13:I16)</f>
        <v>512.79999999999995</v>
      </c>
      <c r="J17" s="83">
        <f>SUM(J13:J16)</f>
        <v>478.7</v>
      </c>
      <c r="K17" s="305"/>
      <c r="L17" s="235"/>
      <c r="M17" s="235"/>
      <c r="N17" s="235"/>
      <c r="O17" s="232"/>
      <c r="P17" s="50"/>
    </row>
    <row r="18" spans="1:16" ht="19.5" customHeight="1" x14ac:dyDescent="0.2">
      <c r="A18" s="149" t="s">
        <v>6</v>
      </c>
      <c r="B18" s="150" t="s">
        <v>6</v>
      </c>
      <c r="C18" s="245" t="s">
        <v>8</v>
      </c>
      <c r="D18" s="242" t="s">
        <v>22</v>
      </c>
      <c r="E18" s="236"/>
      <c r="F18" s="239" t="s">
        <v>44</v>
      </c>
      <c r="G18" s="151" t="s">
        <v>19</v>
      </c>
      <c r="H18" s="10">
        <v>5.5</v>
      </c>
      <c r="I18" s="38">
        <v>7.4</v>
      </c>
      <c r="J18" s="38">
        <v>7.3</v>
      </c>
      <c r="K18" s="388" t="s">
        <v>56</v>
      </c>
      <c r="L18" s="233">
        <f>16+4</f>
        <v>20</v>
      </c>
      <c r="M18" s="233">
        <v>20</v>
      </c>
      <c r="N18" s="233"/>
      <c r="O18" s="233"/>
      <c r="P18" s="50"/>
    </row>
    <row r="19" spans="1:16" ht="19.5" customHeight="1" x14ac:dyDescent="0.2">
      <c r="A19" s="152"/>
      <c r="B19" s="153"/>
      <c r="C19" s="227"/>
      <c r="D19" s="243"/>
      <c r="E19" s="237"/>
      <c r="F19" s="240"/>
      <c r="G19" s="154" t="s">
        <v>21</v>
      </c>
      <c r="H19" s="11">
        <v>51.4</v>
      </c>
      <c r="I19" s="39">
        <v>51.4</v>
      </c>
      <c r="J19" s="39">
        <v>51.4</v>
      </c>
      <c r="K19" s="304"/>
      <c r="L19" s="234"/>
      <c r="M19" s="234"/>
      <c r="N19" s="234"/>
      <c r="O19" s="234"/>
      <c r="P19" s="50"/>
    </row>
    <row r="20" spans="1:16" ht="14.25" customHeight="1" thickBot="1" x14ac:dyDescent="0.25">
      <c r="A20" s="155"/>
      <c r="B20" s="156"/>
      <c r="C20" s="246"/>
      <c r="D20" s="244"/>
      <c r="E20" s="238"/>
      <c r="F20" s="241"/>
      <c r="G20" s="148" t="s">
        <v>7</v>
      </c>
      <c r="H20" s="82">
        <f>SUM(H18:H19)</f>
        <v>56.9</v>
      </c>
      <c r="I20" s="82">
        <f>SUM(I18:I19)</f>
        <v>58.8</v>
      </c>
      <c r="J20" s="82">
        <f>SUM(J18:J19)</f>
        <v>58.699999999999996</v>
      </c>
      <c r="K20" s="305"/>
      <c r="L20" s="235"/>
      <c r="M20" s="235"/>
      <c r="N20" s="235"/>
      <c r="O20" s="235"/>
      <c r="P20" s="50"/>
    </row>
    <row r="21" spans="1:16" ht="14.25" customHeight="1" x14ac:dyDescent="0.2">
      <c r="A21" s="211" t="s">
        <v>6</v>
      </c>
      <c r="B21" s="369" t="s">
        <v>6</v>
      </c>
      <c r="C21" s="226" t="s">
        <v>24</v>
      </c>
      <c r="D21" s="242" t="s">
        <v>68</v>
      </c>
      <c r="E21" s="352"/>
      <c r="F21" s="239" t="s">
        <v>44</v>
      </c>
      <c r="G21" s="157" t="s">
        <v>19</v>
      </c>
      <c r="H21" s="10">
        <v>124</v>
      </c>
      <c r="I21" s="38">
        <v>170.2</v>
      </c>
      <c r="J21" s="38">
        <v>166.3</v>
      </c>
      <c r="K21" s="388" t="s">
        <v>57</v>
      </c>
      <c r="L21" s="135">
        <f>34-3</f>
        <v>31</v>
      </c>
      <c r="M21" s="135">
        <v>31</v>
      </c>
      <c r="N21" s="135"/>
      <c r="O21" s="135"/>
      <c r="P21" s="50"/>
    </row>
    <row r="22" spans="1:16" ht="14.25" customHeight="1" x14ac:dyDescent="0.2">
      <c r="A22" s="212"/>
      <c r="B22" s="392"/>
      <c r="C22" s="227"/>
      <c r="D22" s="243"/>
      <c r="E22" s="353"/>
      <c r="F22" s="240"/>
      <c r="G22" s="158" t="s">
        <v>21</v>
      </c>
      <c r="H22" s="12">
        <v>344.2</v>
      </c>
      <c r="I22" s="40">
        <v>344.2</v>
      </c>
      <c r="J22" s="40">
        <v>344.2</v>
      </c>
      <c r="K22" s="389"/>
      <c r="L22" s="136"/>
      <c r="M22" s="136"/>
      <c r="N22" s="136"/>
      <c r="O22" s="136"/>
      <c r="P22" s="50"/>
    </row>
    <row r="23" spans="1:16" ht="14.25" customHeight="1" thickBot="1" x14ac:dyDescent="0.25">
      <c r="A23" s="214"/>
      <c r="B23" s="371"/>
      <c r="C23" s="229"/>
      <c r="D23" s="244"/>
      <c r="E23" s="354"/>
      <c r="F23" s="241"/>
      <c r="G23" s="148" t="s">
        <v>7</v>
      </c>
      <c r="H23" s="82">
        <f>SUM(H21:H22)</f>
        <v>468.2</v>
      </c>
      <c r="I23" s="82">
        <f>SUM(I21:I22)</f>
        <v>514.4</v>
      </c>
      <c r="J23" s="82">
        <f>SUM(J21:J22)</f>
        <v>510.5</v>
      </c>
      <c r="K23" s="390"/>
      <c r="L23" s="26"/>
      <c r="M23" s="26"/>
      <c r="N23" s="26"/>
      <c r="O23" s="26"/>
      <c r="P23" s="51"/>
    </row>
    <row r="24" spans="1:16" ht="38.25" customHeight="1" x14ac:dyDescent="0.2">
      <c r="A24" s="361" t="s">
        <v>6</v>
      </c>
      <c r="B24" s="347" t="s">
        <v>6</v>
      </c>
      <c r="C24" s="226" t="s">
        <v>25</v>
      </c>
      <c r="D24" s="366" t="s">
        <v>33</v>
      </c>
      <c r="E24" s="352" t="s">
        <v>38</v>
      </c>
      <c r="F24" s="239" t="s">
        <v>44</v>
      </c>
      <c r="G24" s="157" t="s">
        <v>19</v>
      </c>
      <c r="H24" s="10">
        <v>329.2</v>
      </c>
      <c r="I24" s="38">
        <v>281.10000000000002</v>
      </c>
      <c r="J24" s="38">
        <v>281.10000000000002</v>
      </c>
      <c r="K24" s="140" t="s">
        <v>59</v>
      </c>
      <c r="L24" s="135">
        <v>5</v>
      </c>
      <c r="M24" s="135">
        <v>7</v>
      </c>
      <c r="N24" s="135"/>
      <c r="O24" s="135"/>
      <c r="P24" s="50"/>
    </row>
    <row r="25" spans="1:16" ht="55.5" customHeight="1" x14ac:dyDescent="0.2">
      <c r="A25" s="362"/>
      <c r="B25" s="345"/>
      <c r="C25" s="227"/>
      <c r="D25" s="367"/>
      <c r="E25" s="353"/>
      <c r="F25" s="240"/>
      <c r="G25" s="159" t="s">
        <v>26</v>
      </c>
      <c r="H25" s="11">
        <v>214.4</v>
      </c>
      <c r="I25" s="39">
        <v>214.4</v>
      </c>
      <c r="J25" s="120">
        <v>224.8</v>
      </c>
      <c r="K25" s="160" t="s">
        <v>70</v>
      </c>
      <c r="L25" s="121">
        <v>100</v>
      </c>
      <c r="M25" s="121">
        <v>89</v>
      </c>
      <c r="N25" s="121"/>
      <c r="O25" s="134" t="s">
        <v>114</v>
      </c>
      <c r="P25" s="50"/>
    </row>
    <row r="26" spans="1:16" ht="40.5" customHeight="1" x14ac:dyDescent="0.2">
      <c r="A26" s="362"/>
      <c r="B26" s="345"/>
      <c r="C26" s="227"/>
      <c r="D26" s="367"/>
      <c r="E26" s="353"/>
      <c r="F26" s="240"/>
      <c r="G26" s="161"/>
      <c r="H26" s="13"/>
      <c r="I26" s="41"/>
      <c r="J26" s="41"/>
      <c r="K26" s="137" t="s">
        <v>61</v>
      </c>
      <c r="L26" s="136">
        <v>40</v>
      </c>
      <c r="M26" s="136">
        <v>308</v>
      </c>
      <c r="N26" s="136"/>
      <c r="O26" s="136"/>
      <c r="P26" s="50"/>
    </row>
    <row r="27" spans="1:16" ht="87.75" customHeight="1" x14ac:dyDescent="0.2">
      <c r="A27" s="362"/>
      <c r="B27" s="345"/>
      <c r="C27" s="227"/>
      <c r="D27" s="367"/>
      <c r="E27" s="353"/>
      <c r="F27" s="240"/>
      <c r="G27" s="162"/>
      <c r="H27" s="13"/>
      <c r="I27" s="41"/>
      <c r="J27" s="41"/>
      <c r="K27" s="160" t="s">
        <v>71</v>
      </c>
      <c r="L27" s="121">
        <v>90</v>
      </c>
      <c r="M27" s="121">
        <v>70</v>
      </c>
      <c r="N27" s="121"/>
      <c r="O27" s="134" t="s">
        <v>120</v>
      </c>
      <c r="P27" s="50"/>
    </row>
    <row r="28" spans="1:16" ht="38.25" customHeight="1" thickBot="1" x14ac:dyDescent="0.25">
      <c r="A28" s="363"/>
      <c r="B28" s="348"/>
      <c r="C28" s="229"/>
      <c r="D28" s="368"/>
      <c r="E28" s="354"/>
      <c r="F28" s="241"/>
      <c r="G28" s="163" t="s">
        <v>7</v>
      </c>
      <c r="H28" s="81">
        <f>SUM(H24:H27)</f>
        <v>543.6</v>
      </c>
      <c r="I28" s="81">
        <f>SUM(I24:I27)</f>
        <v>495.5</v>
      </c>
      <c r="J28" s="81">
        <f>SUM(J24:J27)</f>
        <v>505.90000000000003</v>
      </c>
      <c r="K28" s="164" t="s">
        <v>60</v>
      </c>
      <c r="L28" s="17">
        <v>1</v>
      </c>
      <c r="M28" s="17">
        <v>1</v>
      </c>
      <c r="N28" s="17"/>
      <c r="O28" s="17"/>
      <c r="P28" s="76"/>
    </row>
    <row r="29" spans="1:16" ht="14.25" customHeight="1" thickBot="1" x14ac:dyDescent="0.25">
      <c r="A29" s="165" t="s">
        <v>6</v>
      </c>
      <c r="B29" s="166" t="s">
        <v>6</v>
      </c>
      <c r="C29" s="349" t="s">
        <v>9</v>
      </c>
      <c r="D29" s="350"/>
      <c r="E29" s="350"/>
      <c r="F29" s="350"/>
      <c r="G29" s="351"/>
      <c r="H29" s="167">
        <f>H28+H23+H20+H17</f>
        <v>1581.5</v>
      </c>
      <c r="I29" s="168">
        <f>I28+I23+I20+I17</f>
        <v>1581.5</v>
      </c>
      <c r="J29" s="169">
        <f>J28+J23+J20+J17</f>
        <v>1553.8000000000002</v>
      </c>
      <c r="K29" s="373"/>
      <c r="L29" s="374"/>
      <c r="M29" s="374"/>
      <c r="N29" s="374"/>
      <c r="O29" s="375"/>
      <c r="P29" s="74"/>
    </row>
    <row r="30" spans="1:16" ht="14.25" customHeight="1" thickBot="1" x14ac:dyDescent="0.25">
      <c r="A30" s="143" t="s">
        <v>6</v>
      </c>
      <c r="B30" s="144" t="s">
        <v>8</v>
      </c>
      <c r="C30" s="376" t="s">
        <v>52</v>
      </c>
      <c r="D30" s="377"/>
      <c r="E30" s="377"/>
      <c r="F30" s="377"/>
      <c r="G30" s="377"/>
      <c r="H30" s="377"/>
      <c r="I30" s="377"/>
      <c r="J30" s="377"/>
      <c r="K30" s="377"/>
      <c r="L30" s="377"/>
      <c r="M30" s="377"/>
      <c r="N30" s="377"/>
      <c r="O30" s="378"/>
      <c r="P30" s="77"/>
    </row>
    <row r="31" spans="1:16" ht="54" customHeight="1" x14ac:dyDescent="0.2">
      <c r="A31" s="170" t="s">
        <v>6</v>
      </c>
      <c r="B31" s="171" t="s">
        <v>8</v>
      </c>
      <c r="C31" s="172" t="s">
        <v>6</v>
      </c>
      <c r="D31" s="366" t="s">
        <v>35</v>
      </c>
      <c r="E31" s="358"/>
      <c r="F31" s="239" t="s">
        <v>44</v>
      </c>
      <c r="G31" s="173" t="s">
        <v>37</v>
      </c>
      <c r="H31" s="24">
        <v>2887</v>
      </c>
      <c r="I31" s="42">
        <v>2887</v>
      </c>
      <c r="J31" s="42">
        <v>2887</v>
      </c>
      <c r="K31" s="140" t="s">
        <v>63</v>
      </c>
      <c r="L31" s="135">
        <v>80</v>
      </c>
      <c r="M31" s="135">
        <v>55</v>
      </c>
      <c r="N31" s="135"/>
      <c r="O31" s="230" t="s">
        <v>100</v>
      </c>
      <c r="P31" s="78"/>
    </row>
    <row r="32" spans="1:16" ht="54" customHeight="1" x14ac:dyDescent="0.2">
      <c r="A32" s="174"/>
      <c r="B32" s="175"/>
      <c r="C32" s="176"/>
      <c r="D32" s="367"/>
      <c r="E32" s="359"/>
      <c r="F32" s="240"/>
      <c r="G32" s="177" t="s">
        <v>19</v>
      </c>
      <c r="H32" s="11"/>
      <c r="I32" s="39">
        <v>12.1</v>
      </c>
      <c r="J32" s="39">
        <v>12.1</v>
      </c>
      <c r="K32" s="178" t="s">
        <v>58</v>
      </c>
      <c r="L32" s="136">
        <v>29200</v>
      </c>
      <c r="M32" s="136">
        <v>20075</v>
      </c>
      <c r="N32" s="136"/>
      <c r="O32" s="231"/>
      <c r="P32" s="50"/>
    </row>
    <row r="33" spans="1:18" ht="14.25" customHeight="1" thickBot="1" x14ac:dyDescent="0.25">
      <c r="A33" s="179"/>
      <c r="B33" s="180"/>
      <c r="C33" s="181"/>
      <c r="D33" s="368"/>
      <c r="E33" s="360"/>
      <c r="F33" s="241"/>
      <c r="G33" s="182" t="s">
        <v>7</v>
      </c>
      <c r="H33" s="82">
        <f>SUM(H31:H32)</f>
        <v>2887</v>
      </c>
      <c r="I33" s="82">
        <f>SUM(I31:I32)</f>
        <v>2899.1</v>
      </c>
      <c r="J33" s="82">
        <f>SUM(J31:J32)</f>
        <v>2899.1</v>
      </c>
      <c r="K33" s="141"/>
      <c r="L33" s="26"/>
      <c r="M33" s="26"/>
      <c r="N33" s="26"/>
      <c r="O33" s="232"/>
      <c r="P33" s="52"/>
    </row>
    <row r="34" spans="1:18" ht="21.75" customHeight="1" x14ac:dyDescent="0.2">
      <c r="A34" s="170" t="s">
        <v>6</v>
      </c>
      <c r="B34" s="171" t="s">
        <v>8</v>
      </c>
      <c r="C34" s="172" t="s">
        <v>8</v>
      </c>
      <c r="D34" s="355" t="s">
        <v>36</v>
      </c>
      <c r="E34" s="358"/>
      <c r="F34" s="239" t="s">
        <v>44</v>
      </c>
      <c r="G34" s="183" t="s">
        <v>19</v>
      </c>
      <c r="H34" s="10">
        <v>0</v>
      </c>
      <c r="I34" s="38">
        <v>9.1999999999999993</v>
      </c>
      <c r="J34" s="38">
        <v>9.1999999999999993</v>
      </c>
      <c r="K34" s="388" t="s">
        <v>64</v>
      </c>
      <c r="L34" s="135">
        <v>16000</v>
      </c>
      <c r="M34" s="135">
        <v>14515</v>
      </c>
      <c r="N34" s="135"/>
      <c r="O34" s="230" t="s">
        <v>98</v>
      </c>
      <c r="P34" s="50"/>
    </row>
    <row r="35" spans="1:18" ht="21.75" customHeight="1" x14ac:dyDescent="0.2">
      <c r="A35" s="174"/>
      <c r="B35" s="175"/>
      <c r="C35" s="176"/>
      <c r="D35" s="356"/>
      <c r="E35" s="359"/>
      <c r="F35" s="240"/>
      <c r="G35" s="184" t="s">
        <v>34</v>
      </c>
      <c r="H35" s="34">
        <v>115</v>
      </c>
      <c r="I35" s="43">
        <v>120</v>
      </c>
      <c r="J35" s="43">
        <v>120</v>
      </c>
      <c r="K35" s="389"/>
      <c r="L35" s="136"/>
      <c r="M35" s="136"/>
      <c r="N35" s="136"/>
      <c r="O35" s="231"/>
      <c r="P35" s="50"/>
    </row>
    <row r="36" spans="1:18" ht="42" customHeight="1" x14ac:dyDescent="0.2">
      <c r="A36" s="174"/>
      <c r="B36" s="175"/>
      <c r="C36" s="176"/>
      <c r="D36" s="356"/>
      <c r="E36" s="359"/>
      <c r="F36" s="240"/>
      <c r="G36" s="177" t="s">
        <v>37</v>
      </c>
      <c r="H36" s="12">
        <v>1934</v>
      </c>
      <c r="I36" s="40">
        <v>1934</v>
      </c>
      <c r="J36" s="40">
        <v>1933.6</v>
      </c>
      <c r="K36" s="391" t="s">
        <v>62</v>
      </c>
      <c r="L36" s="122">
        <v>1880</v>
      </c>
      <c r="M36" s="122">
        <v>1119</v>
      </c>
      <c r="N36" s="122"/>
      <c r="O36" s="312" t="s">
        <v>99</v>
      </c>
      <c r="P36" s="53"/>
    </row>
    <row r="37" spans="1:18" ht="14.25" customHeight="1" thickBot="1" x14ac:dyDescent="0.25">
      <c r="A37" s="179"/>
      <c r="B37" s="180"/>
      <c r="C37" s="181"/>
      <c r="D37" s="357"/>
      <c r="E37" s="360"/>
      <c r="F37" s="241"/>
      <c r="G37" s="185" t="s">
        <v>7</v>
      </c>
      <c r="H37" s="82">
        <f>SUM(H34:H36)</f>
        <v>2049</v>
      </c>
      <c r="I37" s="82">
        <f>SUM(I34:I36)</f>
        <v>2063.1999999999998</v>
      </c>
      <c r="J37" s="82">
        <f>SUM(J34:J36)</f>
        <v>2062.7999999999997</v>
      </c>
      <c r="K37" s="390"/>
      <c r="L37" s="26"/>
      <c r="M37" s="26"/>
      <c r="N37" s="26"/>
      <c r="O37" s="232"/>
      <c r="P37" s="52"/>
    </row>
    <row r="38" spans="1:18" ht="14.25" customHeight="1" thickBot="1" x14ac:dyDescent="0.25">
      <c r="A38" s="143" t="s">
        <v>6</v>
      </c>
      <c r="B38" s="166" t="s">
        <v>8</v>
      </c>
      <c r="C38" s="327" t="s">
        <v>9</v>
      </c>
      <c r="D38" s="329"/>
      <c r="E38" s="329"/>
      <c r="F38" s="329"/>
      <c r="G38" s="330"/>
      <c r="H38" s="186">
        <f>H37+H33</f>
        <v>4936</v>
      </c>
      <c r="I38" s="186">
        <f>I37+I33</f>
        <v>4962.2999999999993</v>
      </c>
      <c r="J38" s="186">
        <f>J37+J33</f>
        <v>4961.8999999999996</v>
      </c>
      <c r="K38" s="379"/>
      <c r="L38" s="380"/>
      <c r="M38" s="380"/>
      <c r="N38" s="380"/>
      <c r="O38" s="381"/>
      <c r="P38" s="79"/>
      <c r="R38" s="18"/>
    </row>
    <row r="39" spans="1:18" ht="14.25" customHeight="1" thickBot="1" x14ac:dyDescent="0.25">
      <c r="A39" s="149" t="s">
        <v>6</v>
      </c>
      <c r="B39" s="150" t="s">
        <v>24</v>
      </c>
      <c r="C39" s="382" t="s">
        <v>31</v>
      </c>
      <c r="D39" s="383"/>
      <c r="E39" s="383"/>
      <c r="F39" s="383"/>
      <c r="G39" s="383"/>
      <c r="H39" s="383"/>
      <c r="I39" s="383"/>
      <c r="J39" s="383"/>
      <c r="K39" s="383"/>
      <c r="L39" s="383"/>
      <c r="M39" s="383"/>
      <c r="N39" s="383"/>
      <c r="O39" s="384"/>
      <c r="P39" s="58"/>
      <c r="R39" s="18"/>
    </row>
    <row r="40" spans="1:18" ht="21.75" customHeight="1" x14ac:dyDescent="0.2">
      <c r="A40" s="364" t="s">
        <v>6</v>
      </c>
      <c r="B40" s="369" t="s">
        <v>24</v>
      </c>
      <c r="C40" s="226" t="s">
        <v>8</v>
      </c>
      <c r="D40" s="300" t="s">
        <v>54</v>
      </c>
      <c r="E40" s="306" t="s">
        <v>30</v>
      </c>
      <c r="F40" s="298" t="s">
        <v>112</v>
      </c>
      <c r="G40" s="187" t="s">
        <v>26</v>
      </c>
      <c r="H40" s="14">
        <v>12.4</v>
      </c>
      <c r="I40" s="44">
        <v>12.4</v>
      </c>
      <c r="J40" s="44">
        <v>92</v>
      </c>
      <c r="K40" s="140" t="s">
        <v>65</v>
      </c>
      <c r="L40" s="19">
        <v>1</v>
      </c>
      <c r="M40" s="132">
        <v>2</v>
      </c>
      <c r="N40" s="292" t="s">
        <v>115</v>
      </c>
      <c r="O40" s="19"/>
      <c r="P40" s="80"/>
    </row>
    <row r="41" spans="1:18" ht="21.75" customHeight="1" x14ac:dyDescent="0.2">
      <c r="A41" s="372"/>
      <c r="B41" s="370"/>
      <c r="C41" s="291"/>
      <c r="D41" s="301"/>
      <c r="E41" s="307"/>
      <c r="F41" s="309"/>
      <c r="G41" s="188" t="s">
        <v>23</v>
      </c>
      <c r="H41" s="15">
        <v>70.099999999999994</v>
      </c>
      <c r="I41" s="45">
        <v>70.099999999999994</v>
      </c>
      <c r="J41" s="45">
        <v>521</v>
      </c>
      <c r="K41" s="304" t="s">
        <v>117</v>
      </c>
      <c r="L41" s="20" t="s">
        <v>66</v>
      </c>
      <c r="M41" s="133">
        <v>2</v>
      </c>
      <c r="N41" s="310"/>
      <c r="O41" s="5"/>
      <c r="P41" s="55"/>
    </row>
    <row r="42" spans="1:18" ht="21.75" customHeight="1" thickBot="1" x14ac:dyDescent="0.25">
      <c r="A42" s="365"/>
      <c r="B42" s="371"/>
      <c r="C42" s="229"/>
      <c r="D42" s="302"/>
      <c r="E42" s="308"/>
      <c r="F42" s="299"/>
      <c r="G42" s="182" t="s">
        <v>7</v>
      </c>
      <c r="H42" s="84">
        <f>SUM(H40:H41)</f>
        <v>82.5</v>
      </c>
      <c r="I42" s="84">
        <f>SUM(I40:I41)</f>
        <v>82.5</v>
      </c>
      <c r="J42" s="84">
        <f>SUM(J40:J41)</f>
        <v>613</v>
      </c>
      <c r="K42" s="305"/>
      <c r="L42" s="6"/>
      <c r="M42" s="123"/>
      <c r="N42" s="311"/>
      <c r="O42" s="6"/>
      <c r="P42" s="56"/>
    </row>
    <row r="43" spans="1:18" ht="41.25" customHeight="1" x14ac:dyDescent="0.2">
      <c r="A43" s="364" t="s">
        <v>6</v>
      </c>
      <c r="B43" s="369" t="s">
        <v>24</v>
      </c>
      <c r="C43" s="226" t="s">
        <v>24</v>
      </c>
      <c r="D43" s="294" t="s">
        <v>47</v>
      </c>
      <c r="E43" s="296" t="s">
        <v>30</v>
      </c>
      <c r="F43" s="298" t="s">
        <v>45</v>
      </c>
      <c r="G43" s="189" t="s">
        <v>29</v>
      </c>
      <c r="H43" s="23">
        <v>1881.8</v>
      </c>
      <c r="I43" s="46">
        <v>1881.8</v>
      </c>
      <c r="J43" s="46">
        <v>0</v>
      </c>
      <c r="K43" s="140" t="s">
        <v>67</v>
      </c>
      <c r="L43" s="19">
        <v>3</v>
      </c>
      <c r="M43" s="118" t="s">
        <v>95</v>
      </c>
      <c r="N43" s="116"/>
      <c r="O43" s="292" t="s">
        <v>94</v>
      </c>
      <c r="P43" s="54"/>
    </row>
    <row r="44" spans="1:18" ht="18.75" customHeight="1" thickBot="1" x14ac:dyDescent="0.25">
      <c r="A44" s="365"/>
      <c r="B44" s="371"/>
      <c r="C44" s="229"/>
      <c r="D44" s="295"/>
      <c r="E44" s="297"/>
      <c r="F44" s="299"/>
      <c r="G44" s="139" t="s">
        <v>7</v>
      </c>
      <c r="H44" s="84">
        <f>SUM(H43:H43)</f>
        <v>1881.8</v>
      </c>
      <c r="I44" s="84">
        <f>SUM(I43:I43)</f>
        <v>1881.8</v>
      </c>
      <c r="J44" s="84">
        <f>SUM(J43:J43)</f>
        <v>0</v>
      </c>
      <c r="K44" s="85" t="s">
        <v>72</v>
      </c>
      <c r="L44" s="21">
        <v>100</v>
      </c>
      <c r="M44" s="119">
        <v>81</v>
      </c>
      <c r="N44" s="117"/>
      <c r="O44" s="293"/>
      <c r="P44" s="56"/>
    </row>
    <row r="45" spans="1:18" ht="15" customHeight="1" x14ac:dyDescent="0.2">
      <c r="A45" s="251" t="s">
        <v>6</v>
      </c>
      <c r="B45" s="344" t="s">
        <v>24</v>
      </c>
      <c r="C45" s="245" t="s">
        <v>25</v>
      </c>
      <c r="D45" s="300" t="s">
        <v>69</v>
      </c>
      <c r="E45" s="296" t="s">
        <v>28</v>
      </c>
      <c r="F45" s="298" t="s">
        <v>45</v>
      </c>
      <c r="G45" s="190" t="s">
        <v>23</v>
      </c>
      <c r="H45" s="14">
        <v>200</v>
      </c>
      <c r="I45" s="44">
        <v>0</v>
      </c>
      <c r="J45" s="44">
        <v>0</v>
      </c>
      <c r="K45" s="140"/>
      <c r="L45" s="4"/>
      <c r="M45" s="4"/>
      <c r="N45" s="4"/>
      <c r="O45" s="292" t="s">
        <v>113</v>
      </c>
      <c r="P45" s="55"/>
    </row>
    <row r="46" spans="1:18" ht="15" customHeight="1" x14ac:dyDescent="0.2">
      <c r="A46" s="252"/>
      <c r="B46" s="345"/>
      <c r="C46" s="227"/>
      <c r="D46" s="301"/>
      <c r="E46" s="303"/>
      <c r="F46" s="309"/>
      <c r="G46" s="191" t="s">
        <v>29</v>
      </c>
      <c r="H46" s="16">
        <v>1.9</v>
      </c>
      <c r="I46" s="47">
        <v>0</v>
      </c>
      <c r="J46" s="47">
        <v>0</v>
      </c>
      <c r="K46" s="137"/>
      <c r="L46" s="5"/>
      <c r="M46" s="5"/>
      <c r="N46" s="5"/>
      <c r="O46" s="310"/>
      <c r="P46" s="55"/>
    </row>
    <row r="47" spans="1:18" ht="15" customHeight="1" thickBot="1" x14ac:dyDescent="0.25">
      <c r="A47" s="253"/>
      <c r="B47" s="346"/>
      <c r="C47" s="246"/>
      <c r="D47" s="302"/>
      <c r="E47" s="297"/>
      <c r="F47" s="299"/>
      <c r="G47" s="182" t="s">
        <v>7</v>
      </c>
      <c r="H47" s="84">
        <f>SUM(H45:H46)</f>
        <v>201.9</v>
      </c>
      <c r="I47" s="84">
        <f>SUM(I45:I46)</f>
        <v>0</v>
      </c>
      <c r="J47" s="84">
        <f>SUM(J45:J46)</f>
        <v>0</v>
      </c>
      <c r="K47" s="138"/>
      <c r="L47" s="22"/>
      <c r="M47" s="22"/>
      <c r="N47" s="22"/>
      <c r="O47" s="311"/>
      <c r="P47" s="55"/>
    </row>
    <row r="48" spans="1:18" ht="14.25" customHeight="1" thickBot="1" x14ac:dyDescent="0.25">
      <c r="A48" s="192" t="s">
        <v>6</v>
      </c>
      <c r="B48" s="166" t="s">
        <v>24</v>
      </c>
      <c r="C48" s="327" t="s">
        <v>9</v>
      </c>
      <c r="D48" s="328"/>
      <c r="E48" s="329"/>
      <c r="F48" s="329"/>
      <c r="G48" s="330"/>
      <c r="H48" s="193">
        <f>H47+H44+H42</f>
        <v>2166.1999999999998</v>
      </c>
      <c r="I48" s="193">
        <f>I47+I44+I42</f>
        <v>1964.3</v>
      </c>
      <c r="J48" s="193">
        <f>J47+J44+J42</f>
        <v>613</v>
      </c>
      <c r="K48" s="288"/>
      <c r="L48" s="289"/>
      <c r="M48" s="289"/>
      <c r="N48" s="289"/>
      <c r="O48" s="290"/>
      <c r="P48" s="73"/>
    </row>
    <row r="49" spans="1:18" ht="15.75" customHeight="1" thickBot="1" x14ac:dyDescent="0.25">
      <c r="A49" s="152" t="s">
        <v>6</v>
      </c>
      <c r="B49" s="334" t="s">
        <v>10</v>
      </c>
      <c r="C49" s="335"/>
      <c r="D49" s="335"/>
      <c r="E49" s="335"/>
      <c r="F49" s="335"/>
      <c r="G49" s="336"/>
      <c r="H49" s="194">
        <f>H48+H38+H29</f>
        <v>8683.7000000000007</v>
      </c>
      <c r="I49" s="194">
        <f>I48+I38+I29</f>
        <v>8508.0999999999985</v>
      </c>
      <c r="J49" s="194">
        <f>J48+J38+J29</f>
        <v>7128.7</v>
      </c>
      <c r="K49" s="338"/>
      <c r="L49" s="339"/>
      <c r="M49" s="339"/>
      <c r="N49" s="339"/>
      <c r="O49" s="340"/>
      <c r="P49" s="74"/>
    </row>
    <row r="50" spans="1:18" ht="14.1" customHeight="1" thickBot="1" x14ac:dyDescent="0.25">
      <c r="A50" s="195" t="s">
        <v>27</v>
      </c>
      <c r="B50" s="331" t="s">
        <v>11</v>
      </c>
      <c r="C50" s="332"/>
      <c r="D50" s="332"/>
      <c r="E50" s="332"/>
      <c r="F50" s="332"/>
      <c r="G50" s="333"/>
      <c r="H50" s="196">
        <f>H49</f>
        <v>8683.7000000000007</v>
      </c>
      <c r="I50" s="196">
        <f>I49</f>
        <v>8508.0999999999985</v>
      </c>
      <c r="J50" s="196">
        <f>J49</f>
        <v>7128.7</v>
      </c>
      <c r="K50" s="341"/>
      <c r="L50" s="342"/>
      <c r="M50" s="342"/>
      <c r="N50" s="342"/>
      <c r="O50" s="343"/>
      <c r="P50" s="74"/>
    </row>
    <row r="51" spans="1:18" ht="18" customHeight="1" x14ac:dyDescent="0.2">
      <c r="A51" s="325" t="s">
        <v>79</v>
      </c>
      <c r="B51" s="325"/>
      <c r="C51" s="325"/>
      <c r="D51" s="325"/>
      <c r="E51" s="325"/>
      <c r="F51" s="325"/>
      <c r="G51" s="325"/>
      <c r="H51" s="325"/>
      <c r="I51" s="325"/>
      <c r="J51" s="71"/>
      <c r="K51" s="75"/>
      <c r="L51" s="75"/>
      <c r="M51" s="57"/>
      <c r="N51" s="57"/>
      <c r="O51" s="57"/>
      <c r="P51" s="57"/>
      <c r="R51" s="18"/>
    </row>
    <row r="52" spans="1:18" ht="18" customHeight="1" x14ac:dyDescent="0.2">
      <c r="A52" s="337" t="s">
        <v>80</v>
      </c>
      <c r="B52" s="337"/>
      <c r="C52" s="337"/>
      <c r="D52" s="337"/>
      <c r="E52" s="337"/>
      <c r="F52" s="337"/>
      <c r="G52" s="337"/>
      <c r="H52" s="337"/>
      <c r="I52" s="337"/>
      <c r="J52" s="57"/>
      <c r="K52" s="57"/>
      <c r="L52" s="57"/>
      <c r="M52" s="57"/>
      <c r="N52" s="57"/>
      <c r="O52" s="57"/>
      <c r="P52" s="57"/>
      <c r="R52" s="18"/>
    </row>
    <row r="53" spans="1:18" ht="18" customHeight="1" x14ac:dyDescent="0.2">
      <c r="A53" s="337" t="s">
        <v>127</v>
      </c>
      <c r="B53" s="337"/>
      <c r="C53" s="337"/>
      <c r="D53" s="337"/>
      <c r="E53" s="337"/>
      <c r="F53" s="337"/>
      <c r="G53" s="337"/>
      <c r="H53" s="142"/>
      <c r="I53" s="142"/>
      <c r="J53" s="57"/>
      <c r="K53" s="57"/>
      <c r="L53" s="57"/>
      <c r="M53" s="57"/>
      <c r="N53" s="57"/>
      <c r="O53" s="57"/>
      <c r="P53" s="57"/>
      <c r="R53" s="18"/>
    </row>
    <row r="54" spans="1:18" ht="20.25" customHeight="1" thickBot="1" x14ac:dyDescent="0.25">
      <c r="A54" s="326" t="s">
        <v>14</v>
      </c>
      <c r="B54" s="326"/>
      <c r="C54" s="326"/>
      <c r="D54" s="326"/>
      <c r="E54" s="326"/>
      <c r="F54" s="326"/>
      <c r="G54" s="326"/>
      <c r="H54" s="326"/>
      <c r="I54" s="326"/>
      <c r="J54" s="326"/>
      <c r="K54" s="72"/>
      <c r="L54" s="72"/>
      <c r="M54" s="31"/>
      <c r="N54" s="31"/>
      <c r="O54" s="31"/>
      <c r="P54" s="31"/>
    </row>
    <row r="55" spans="1:18" ht="114" customHeight="1" x14ac:dyDescent="0.2">
      <c r="A55" s="319" t="s">
        <v>12</v>
      </c>
      <c r="B55" s="320"/>
      <c r="C55" s="320"/>
      <c r="D55" s="320"/>
      <c r="E55" s="320"/>
      <c r="F55" s="320"/>
      <c r="G55" s="321"/>
      <c r="H55" s="64" t="s">
        <v>76</v>
      </c>
      <c r="I55" s="64" t="s">
        <v>77</v>
      </c>
      <c r="J55" s="69" t="s">
        <v>78</v>
      </c>
      <c r="K55" s="65"/>
      <c r="L55" s="65"/>
      <c r="M55" s="65"/>
      <c r="N55" s="65"/>
      <c r="O55" s="65"/>
      <c r="P55" s="65"/>
    </row>
    <row r="56" spans="1:18" ht="13.5" customHeight="1" x14ac:dyDescent="0.2">
      <c r="A56" s="322" t="s">
        <v>15</v>
      </c>
      <c r="B56" s="323"/>
      <c r="C56" s="323"/>
      <c r="D56" s="323"/>
      <c r="E56" s="323"/>
      <c r="F56" s="323"/>
      <c r="G56" s="324"/>
      <c r="H56" s="28">
        <f>SUM(H57:H61)</f>
        <v>5799.5</v>
      </c>
      <c r="I56" s="28">
        <f>SUM(I57:I61)</f>
        <v>5825.8</v>
      </c>
      <c r="J56" s="29">
        <f>SUM(J57:J61)</f>
        <v>5787.3</v>
      </c>
      <c r="K56" s="66"/>
      <c r="L56" s="66"/>
      <c r="M56" s="66"/>
      <c r="N56" s="66"/>
      <c r="O56" s="66"/>
      <c r="P56" s="66"/>
    </row>
    <row r="57" spans="1:18" ht="13.5" customHeight="1" x14ac:dyDescent="0.2">
      <c r="A57" s="316" t="s">
        <v>39</v>
      </c>
      <c r="B57" s="317"/>
      <c r="C57" s="317"/>
      <c r="D57" s="317"/>
      <c r="E57" s="317"/>
      <c r="F57" s="317"/>
      <c r="G57" s="318"/>
      <c r="H57" s="27">
        <f>SUMIF(G13:G46,G13,H13:H46)</f>
        <v>495.5</v>
      </c>
      <c r="I57" s="27">
        <f>SUMIF(G13:G46,G13,I13:I46)</f>
        <v>516.80000000000007</v>
      </c>
      <c r="J57" s="70">
        <f>SUMIF(G13:G46,G13,J13:J46)</f>
        <v>512.80000000000007</v>
      </c>
      <c r="K57" s="67"/>
      <c r="L57" s="67"/>
      <c r="M57" s="67"/>
      <c r="N57" s="67"/>
      <c r="O57" s="67"/>
      <c r="P57" s="67"/>
    </row>
    <row r="58" spans="1:18" ht="13.5" customHeight="1" x14ac:dyDescent="0.2">
      <c r="A58" s="316" t="s">
        <v>40</v>
      </c>
      <c r="B58" s="317"/>
      <c r="C58" s="317"/>
      <c r="D58" s="317"/>
      <c r="E58" s="317"/>
      <c r="F58" s="317"/>
      <c r="G58" s="318"/>
      <c r="H58" s="27">
        <f>SUMIF(G13:G46,G14,H13:H46)</f>
        <v>298</v>
      </c>
      <c r="I58" s="27">
        <f>SUMIF(G13:G46,G14,I13:I46)</f>
        <v>298</v>
      </c>
      <c r="J58" s="70">
        <f>SUMIF(G13:G46,G14,J13:J46)</f>
        <v>284.39999999999998</v>
      </c>
      <c r="K58" s="67"/>
      <c r="L58" s="67"/>
      <c r="M58" s="67"/>
      <c r="N58" s="67"/>
      <c r="O58" s="67"/>
      <c r="P58" s="67"/>
    </row>
    <row r="59" spans="1:18" ht="15.75" customHeight="1" x14ac:dyDescent="0.2">
      <c r="A59" s="316" t="s">
        <v>51</v>
      </c>
      <c r="B59" s="317"/>
      <c r="C59" s="317"/>
      <c r="D59" s="317"/>
      <c r="E59" s="317"/>
      <c r="F59" s="317"/>
      <c r="G59" s="318"/>
      <c r="H59" s="27">
        <f>SUMIF(G13:G46,G15,H13:H46)</f>
        <v>70</v>
      </c>
      <c r="I59" s="27">
        <f>SUMIF(G13:G46,G15,I13:I46)</f>
        <v>70</v>
      </c>
      <c r="J59" s="70">
        <f>SUMIF(G13:G46,G15,J13:J46)</f>
        <v>49.5</v>
      </c>
      <c r="K59" s="67"/>
      <c r="L59" s="67"/>
      <c r="M59" s="67"/>
      <c r="N59" s="67"/>
      <c r="O59" s="67"/>
      <c r="P59" s="67"/>
    </row>
    <row r="60" spans="1:18" ht="13.5" customHeight="1" x14ac:dyDescent="0.2">
      <c r="A60" s="316" t="s">
        <v>49</v>
      </c>
      <c r="B60" s="317"/>
      <c r="C60" s="317"/>
      <c r="D60" s="317"/>
      <c r="E60" s="317"/>
      <c r="F60" s="317"/>
      <c r="G60" s="318"/>
      <c r="H60" s="27">
        <f>SUMIF(G13:G46,G35,H13:H46)</f>
        <v>115</v>
      </c>
      <c r="I60" s="27">
        <f>SUMIF(G13:G46,G35,I13:I46)</f>
        <v>120</v>
      </c>
      <c r="J60" s="70">
        <f>SUMIF(G13:G46,"sb(sp)",J13:J46)</f>
        <v>120</v>
      </c>
      <c r="K60" s="67"/>
      <c r="L60" s="67"/>
      <c r="M60" s="67"/>
      <c r="N60" s="67"/>
      <c r="O60" s="67"/>
      <c r="P60" s="67"/>
    </row>
    <row r="61" spans="1:18" ht="28.5" customHeight="1" x14ac:dyDescent="0.2">
      <c r="A61" s="316" t="s">
        <v>116</v>
      </c>
      <c r="B61" s="317"/>
      <c r="C61" s="317"/>
      <c r="D61" s="317"/>
      <c r="E61" s="317"/>
      <c r="F61" s="317"/>
      <c r="G61" s="318"/>
      <c r="H61" s="27">
        <f>SUMIF(G13:G46,G31,H13:H46)</f>
        <v>4821</v>
      </c>
      <c r="I61" s="27">
        <f>SUMIF(G13:G46,G31,I13:I46)</f>
        <v>4821</v>
      </c>
      <c r="J61" s="70">
        <f>SUMIF(G13:G46,G36,J13:J46)</f>
        <v>4820.6000000000004</v>
      </c>
      <c r="K61" s="68"/>
      <c r="L61" s="67"/>
      <c r="M61" s="67"/>
      <c r="N61" s="67"/>
      <c r="O61" s="67"/>
      <c r="P61" s="67"/>
    </row>
    <row r="62" spans="1:18" ht="13.5" customHeight="1" x14ac:dyDescent="0.2">
      <c r="A62" s="322" t="s">
        <v>16</v>
      </c>
      <c r="B62" s="323"/>
      <c r="C62" s="323"/>
      <c r="D62" s="323"/>
      <c r="E62" s="323"/>
      <c r="F62" s="323"/>
      <c r="G62" s="324"/>
      <c r="H62" s="28">
        <f>SUM(H63:H66)</f>
        <v>2884.2</v>
      </c>
      <c r="I62" s="28">
        <f>SUM(I63:I66)</f>
        <v>2682.3</v>
      </c>
      <c r="J62" s="29">
        <f>SUM(J63:J66)</f>
        <v>1341.4</v>
      </c>
      <c r="K62" s="66"/>
      <c r="L62" s="66"/>
      <c r="M62" s="66"/>
      <c r="N62" s="66"/>
      <c r="O62" s="66"/>
      <c r="P62" s="66"/>
    </row>
    <row r="63" spans="1:18" ht="13.5" customHeight="1" x14ac:dyDescent="0.2">
      <c r="A63" s="385" t="s">
        <v>41</v>
      </c>
      <c r="B63" s="386"/>
      <c r="C63" s="386"/>
      <c r="D63" s="386"/>
      <c r="E63" s="386"/>
      <c r="F63" s="386"/>
      <c r="G63" s="387"/>
      <c r="H63" s="27">
        <f>SUMIF(G13:G46,"es",H13:H46)</f>
        <v>270.10000000000002</v>
      </c>
      <c r="I63" s="27">
        <f>SUMIF(G13:G46,G41,I13:I46)</f>
        <v>70.099999999999994</v>
      </c>
      <c r="J63" s="70">
        <f>SUMIF(G13:G46,"es",J13:J46)</f>
        <v>521</v>
      </c>
      <c r="K63" s="68"/>
      <c r="L63" s="68"/>
      <c r="M63" s="68"/>
      <c r="N63" s="68"/>
      <c r="O63" s="68"/>
      <c r="P63" s="68"/>
    </row>
    <row r="64" spans="1:18" ht="13.5" customHeight="1" x14ac:dyDescent="0.2">
      <c r="A64" s="316" t="s">
        <v>42</v>
      </c>
      <c r="B64" s="317"/>
      <c r="C64" s="317"/>
      <c r="D64" s="317"/>
      <c r="E64" s="317"/>
      <c r="F64" s="317"/>
      <c r="G64" s="318"/>
      <c r="H64" s="27">
        <f>SUMIF(G13:G46,G40,H13:H46)</f>
        <v>226.8</v>
      </c>
      <c r="I64" s="27">
        <f>SUMIF(G13:G46,G25,I13:I46)</f>
        <v>226.8</v>
      </c>
      <c r="J64" s="70">
        <f>SUMIF(G13:G46,G25,J13:J46)</f>
        <v>316.8</v>
      </c>
      <c r="K64" s="68"/>
      <c r="L64" s="68"/>
      <c r="M64" s="68"/>
      <c r="N64" s="68"/>
      <c r="O64" s="68"/>
      <c r="P64" s="68"/>
    </row>
    <row r="65" spans="1:16" ht="13.5" customHeight="1" x14ac:dyDescent="0.2">
      <c r="A65" s="316" t="s">
        <v>46</v>
      </c>
      <c r="B65" s="317"/>
      <c r="C65" s="317"/>
      <c r="D65" s="317"/>
      <c r="E65" s="317"/>
      <c r="F65" s="317"/>
      <c r="G65" s="318"/>
      <c r="H65" s="27">
        <f>SUMIF(G13:G46,G19,H13:H46)</f>
        <v>503.6</v>
      </c>
      <c r="I65" s="27">
        <f>SUMIF(G13:G46,G16,I13:I46)</f>
        <v>503.6</v>
      </c>
      <c r="J65" s="70">
        <f>SUMIF(G13:G46,G22,J13:J46)</f>
        <v>503.6</v>
      </c>
      <c r="K65" s="68"/>
      <c r="L65" s="68"/>
      <c r="M65" s="68"/>
      <c r="N65" s="68"/>
      <c r="O65" s="68"/>
      <c r="P65" s="68"/>
    </row>
    <row r="66" spans="1:16" ht="13.5" customHeight="1" x14ac:dyDescent="0.2">
      <c r="A66" s="316" t="s">
        <v>43</v>
      </c>
      <c r="B66" s="317"/>
      <c r="C66" s="317"/>
      <c r="D66" s="317"/>
      <c r="E66" s="317"/>
      <c r="F66" s="317"/>
      <c r="G66" s="318"/>
      <c r="H66" s="27">
        <f>SUMIF(G13:G46,G46,H13:H46)</f>
        <v>1883.7</v>
      </c>
      <c r="I66" s="27">
        <f>SUMIF(G13:G46,G43,I13:I46)</f>
        <v>1881.8</v>
      </c>
      <c r="J66" s="70">
        <f>SUMIF(G13:G46,"kt",J13:J46)</f>
        <v>0</v>
      </c>
      <c r="K66" s="68"/>
      <c r="L66" s="68"/>
      <c r="M66" s="68"/>
      <c r="N66" s="68"/>
      <c r="O66" s="68"/>
      <c r="P66" s="68"/>
    </row>
    <row r="67" spans="1:16" ht="13.5" customHeight="1" thickBot="1" x14ac:dyDescent="0.25">
      <c r="A67" s="313" t="s">
        <v>17</v>
      </c>
      <c r="B67" s="314"/>
      <c r="C67" s="314"/>
      <c r="D67" s="314"/>
      <c r="E67" s="314"/>
      <c r="F67" s="314"/>
      <c r="G67" s="315"/>
      <c r="H67" s="30">
        <f>SUM(H56,H62)</f>
        <v>8683.7000000000007</v>
      </c>
      <c r="I67" s="30">
        <f>SUM(I56,I62)</f>
        <v>8508.1</v>
      </c>
      <c r="J67" s="7">
        <f>SUM(J56,J62)</f>
        <v>7128.7000000000007</v>
      </c>
      <c r="K67" s="66"/>
      <c r="L67" s="66"/>
      <c r="M67" s="66"/>
      <c r="N67" s="66"/>
      <c r="O67" s="66"/>
      <c r="P67" s="66"/>
    </row>
  </sheetData>
  <mergeCells count="116">
    <mergeCell ref="A53:G53"/>
    <mergeCell ref="K29:O29"/>
    <mergeCell ref="C30:O30"/>
    <mergeCell ref="K38:O38"/>
    <mergeCell ref="C39:O39"/>
    <mergeCell ref="D13:D17"/>
    <mergeCell ref="A63:G63"/>
    <mergeCell ref="C24:C28"/>
    <mergeCell ref="C38:G38"/>
    <mergeCell ref="L13:L17"/>
    <mergeCell ref="K18:K20"/>
    <mergeCell ref="K21:K23"/>
    <mergeCell ref="K34:K35"/>
    <mergeCell ref="D24:D28"/>
    <mergeCell ref="D21:D23"/>
    <mergeCell ref="F21:F23"/>
    <mergeCell ref="F31:F33"/>
    <mergeCell ref="E13:E17"/>
    <mergeCell ref="F13:F17"/>
    <mergeCell ref="L18:L20"/>
    <mergeCell ref="K13:K17"/>
    <mergeCell ref="K36:K37"/>
    <mergeCell ref="B21:B23"/>
    <mergeCell ref="C21:C23"/>
    <mergeCell ref="B45:B47"/>
    <mergeCell ref="A45:A47"/>
    <mergeCell ref="B24:B28"/>
    <mergeCell ref="C29:G29"/>
    <mergeCell ref="E21:E23"/>
    <mergeCell ref="D34:D37"/>
    <mergeCell ref="E34:E37"/>
    <mergeCell ref="F34:F37"/>
    <mergeCell ref="A24:A28"/>
    <mergeCell ref="E24:E28"/>
    <mergeCell ref="C45:C47"/>
    <mergeCell ref="A43:A44"/>
    <mergeCell ref="F45:F47"/>
    <mergeCell ref="F24:F28"/>
    <mergeCell ref="D31:D33"/>
    <mergeCell ref="E31:E33"/>
    <mergeCell ref="B40:B42"/>
    <mergeCell ref="B43:B44"/>
    <mergeCell ref="A40:A42"/>
    <mergeCell ref="A21:A23"/>
    <mergeCell ref="O31:O33"/>
    <mergeCell ref="O34:O35"/>
    <mergeCell ref="O36:O37"/>
    <mergeCell ref="N40:N42"/>
    <mergeCell ref="A67:G67"/>
    <mergeCell ref="A59:G59"/>
    <mergeCell ref="A58:G58"/>
    <mergeCell ref="A55:G55"/>
    <mergeCell ref="A61:G61"/>
    <mergeCell ref="A60:G60"/>
    <mergeCell ref="A66:G66"/>
    <mergeCell ref="A62:G62"/>
    <mergeCell ref="A51:I51"/>
    <mergeCell ref="A54:J54"/>
    <mergeCell ref="A64:G64"/>
    <mergeCell ref="A65:G65"/>
    <mergeCell ref="C48:G48"/>
    <mergeCell ref="A57:G57"/>
    <mergeCell ref="A56:G56"/>
    <mergeCell ref="B50:G50"/>
    <mergeCell ref="B49:G49"/>
    <mergeCell ref="A52:I52"/>
    <mergeCell ref="K49:O49"/>
    <mergeCell ref="K50:O50"/>
    <mergeCell ref="K48:O48"/>
    <mergeCell ref="C40:C42"/>
    <mergeCell ref="O43:O44"/>
    <mergeCell ref="D43:D44"/>
    <mergeCell ref="E43:E44"/>
    <mergeCell ref="F43:F44"/>
    <mergeCell ref="D40:D42"/>
    <mergeCell ref="D45:D47"/>
    <mergeCell ref="E45:E47"/>
    <mergeCell ref="K41:K42"/>
    <mergeCell ref="E40:E42"/>
    <mergeCell ref="F40:F42"/>
    <mergeCell ref="O45:O47"/>
    <mergeCell ref="C43:C44"/>
    <mergeCell ref="A1:O1"/>
    <mergeCell ref="A5:A11"/>
    <mergeCell ref="B5:J11"/>
    <mergeCell ref="N2:N4"/>
    <mergeCell ref="O2:O4"/>
    <mergeCell ref="K3:K4"/>
    <mergeCell ref="L3:L4"/>
    <mergeCell ref="M3:M4"/>
    <mergeCell ref="B2:B4"/>
    <mergeCell ref="E2:E4"/>
    <mergeCell ref="H3:H4"/>
    <mergeCell ref="I3:I4"/>
    <mergeCell ref="K2:M2"/>
    <mergeCell ref="H2:J2"/>
    <mergeCell ref="J3:J4"/>
    <mergeCell ref="A2:A4"/>
    <mergeCell ref="F2:F4"/>
    <mergeCell ref="A13:A17"/>
    <mergeCell ref="C2:C4"/>
    <mergeCell ref="D2:D4"/>
    <mergeCell ref="G2:G4"/>
    <mergeCell ref="B13:B17"/>
    <mergeCell ref="C13:C17"/>
    <mergeCell ref="O13:O17"/>
    <mergeCell ref="O18:O20"/>
    <mergeCell ref="E18:E20"/>
    <mergeCell ref="F18:F20"/>
    <mergeCell ref="N13:N17"/>
    <mergeCell ref="N18:N20"/>
    <mergeCell ref="M13:M17"/>
    <mergeCell ref="M18:M20"/>
    <mergeCell ref="D18:D20"/>
    <mergeCell ref="C18:C20"/>
    <mergeCell ref="C12:O12"/>
  </mergeCells>
  <phoneticPr fontId="7" type="noConversion"/>
  <printOptions horizontalCentered="1"/>
  <pageMargins left="0" right="0" top="0" bottom="0" header="0.31496062992125984" footer="0.31496062992125984"/>
  <pageSetup paperSize="9" scale="90" orientation="landscape" r:id="rId1"/>
  <headerFooter alignWithMargins="0">
    <oddFooter>Puslapių &amp;P</oddFooter>
  </headerFooter>
  <rowBreaks count="2" manualBreakCount="2">
    <brk id="23" max="14" man="1"/>
    <brk id="3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3</vt:i4>
      </vt:variant>
    </vt:vector>
  </HeadingPairs>
  <TitlesOfParts>
    <vt:vector size="5" baseType="lpstr">
      <vt:lpstr>Ataskaita</vt:lpstr>
      <vt:lpstr>Priemonių suvestinė</vt:lpstr>
      <vt:lpstr>Ataskaita!Print_Area</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Snieguole Kacerauskaite</cp:lastModifiedBy>
  <cp:lastPrinted>2013-03-21T07:52:54Z</cp:lastPrinted>
  <dcterms:created xsi:type="dcterms:W3CDTF">2007-07-27T10:32:34Z</dcterms:created>
  <dcterms:modified xsi:type="dcterms:W3CDTF">2013-03-21T07:52:58Z</dcterms:modified>
</cp:coreProperties>
</file>