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Šios_darbaknygės" defaultThemeVersion="124226"/>
  <bookViews>
    <workbookView xWindow="0" yWindow="375" windowWidth="19200" windowHeight="11520" tabRatio="752"/>
  </bookViews>
  <sheets>
    <sheet name="Aprašymas" sheetId="11" r:id="rId1"/>
    <sheet name="Priemonių suvestinė" sheetId="10" r:id="rId2"/>
  </sheets>
  <definedNames>
    <definedName name="_xlnm.Print_Area" localSheetId="0">Aprašymas!$A$1:$H$24</definedName>
    <definedName name="_xlnm.Print_Titles" localSheetId="1">'Priemonių suvestinė'!$4:$6</definedName>
  </definedNames>
  <calcPr calcId="145621" fullCalcOnLoad="1"/>
</workbook>
</file>

<file path=xl/calcChain.xml><?xml version="1.0" encoding="utf-8"?>
<calcChain xmlns="http://schemas.openxmlformats.org/spreadsheetml/2006/main">
  <c r="J48" i="10" l="1"/>
  <c r="J49" i="10"/>
  <c r="I48" i="10"/>
  <c r="J44" i="10"/>
  <c r="J40" i="10"/>
  <c r="J36" i="10"/>
  <c r="J37" i="10"/>
  <c r="J33" i="10"/>
  <c r="J27" i="10"/>
  <c r="J25" i="10"/>
  <c r="J22" i="10"/>
  <c r="J17" i="10"/>
  <c r="J13" i="10"/>
  <c r="J68" i="10"/>
  <c r="J54" i="10"/>
  <c r="I68" i="10"/>
  <c r="H17" i="10"/>
  <c r="H13" i="10"/>
  <c r="I17" i="10"/>
  <c r="I13" i="10"/>
  <c r="I18" i="10"/>
  <c r="H68" i="10"/>
  <c r="J75" i="10"/>
  <c r="J74" i="10"/>
  <c r="J73" i="10"/>
  <c r="J76" i="10"/>
  <c r="J72" i="10"/>
  <c r="J71" i="10"/>
  <c r="J70" i="10"/>
  <c r="J69" i="10"/>
  <c r="J67" i="10"/>
  <c r="J66" i="10"/>
  <c r="I72" i="10"/>
  <c r="H72" i="10"/>
  <c r="I75" i="10"/>
  <c r="I74" i="10"/>
  <c r="I73" i="10"/>
  <c r="I71" i="10"/>
  <c r="I70" i="10"/>
  <c r="I69" i="10"/>
  <c r="I67" i="10"/>
  <c r="I66" i="10"/>
  <c r="I76" i="10"/>
  <c r="H58" i="10"/>
  <c r="J58" i="10"/>
  <c r="I58" i="10"/>
  <c r="I54" i="10"/>
  <c r="I59" i="10"/>
  <c r="I44" i="10"/>
  <c r="I40" i="10"/>
  <c r="I36" i="10"/>
  <c r="I37" i="10"/>
  <c r="I33" i="10"/>
  <c r="I27" i="10"/>
  <c r="I25" i="10"/>
  <c r="I28" i="10"/>
  <c r="I22" i="10"/>
  <c r="I49" i="10"/>
  <c r="J59" i="10"/>
  <c r="J28" i="10"/>
  <c r="J18" i="10"/>
  <c r="H54" i="10"/>
  <c r="H59" i="10"/>
  <c r="H60" i="10"/>
  <c r="H61" i="10"/>
  <c r="H48" i="10"/>
  <c r="H49" i="10"/>
  <c r="H44" i="10"/>
  <c r="H40" i="10"/>
  <c r="H36" i="10"/>
  <c r="H33" i="10"/>
  <c r="H27" i="10"/>
  <c r="H25" i="10"/>
  <c r="H22" i="10"/>
  <c r="H37" i="10"/>
  <c r="H18" i="10"/>
  <c r="H28" i="10"/>
  <c r="H70" i="10"/>
  <c r="H75" i="10"/>
  <c r="H74" i="10"/>
  <c r="H73" i="10"/>
  <c r="H76" i="10"/>
  <c r="H69" i="10"/>
  <c r="H67" i="10"/>
  <c r="H66" i="10"/>
  <c r="H71" i="10"/>
  <c r="I60" i="10"/>
  <c r="I61" i="10"/>
  <c r="J60" i="10"/>
  <c r="J61" i="10"/>
</calcChain>
</file>

<file path=xl/comments1.xml><?xml version="1.0" encoding="utf-8"?>
<comments xmlns="http://schemas.openxmlformats.org/spreadsheetml/2006/main">
  <authors>
    <author>Snieguole Kacerauskaite</author>
  </authors>
  <commentList>
    <comment ref="L8" authorId="0">
      <text>
        <r>
          <rPr>
            <sz val="9"/>
            <color indexed="81"/>
            <rFont val="Tahoma"/>
            <family val="2"/>
            <charset val="186"/>
          </rPr>
          <t>Klaipėdos miesto savivaldybės Mažosios Lietuvos istorijos muziejaus saugyklos pastato Didžioji Vandens g. 2  statyba</t>
        </r>
        <r>
          <rPr>
            <sz val="9"/>
            <color indexed="81"/>
            <rFont val="Tahoma"/>
            <family val="2"/>
            <charset val="186"/>
          </rPr>
          <t xml:space="preserve">
</t>
        </r>
      </text>
    </comment>
  </commentList>
</comments>
</file>

<file path=xl/sharedStrings.xml><?xml version="1.0" encoding="utf-8"?>
<sst xmlns="http://schemas.openxmlformats.org/spreadsheetml/2006/main" count="230" uniqueCount="134">
  <si>
    <t>Programos tikslo kodas</t>
  </si>
  <si>
    <t>Uždavinio kodas</t>
  </si>
  <si>
    <t>Priemonės kodas</t>
  </si>
  <si>
    <t>Priemonės požymis</t>
  </si>
  <si>
    <t>Asignavimų valdytojo kodas</t>
  </si>
  <si>
    <t>Finansavimo šaltinis</t>
  </si>
  <si>
    <t>01</t>
  </si>
  <si>
    <t>02</t>
  </si>
  <si>
    <t>03</t>
  </si>
  <si>
    <t>SB</t>
  </si>
  <si>
    <t>04</t>
  </si>
  <si>
    <t>08</t>
  </si>
  <si>
    <t>Iš viso uždaviniui:</t>
  </si>
  <si>
    <t>Iš viso:</t>
  </si>
  <si>
    <t>Iš viso tikslui:</t>
  </si>
  <si>
    <t>Svarbių sukakčių pažymėjimas, žymių žmonių pagerbimas ir atminimo įamžinimas</t>
  </si>
  <si>
    <t>I</t>
  </si>
  <si>
    <t>Finansavimo šaltiniai</t>
  </si>
  <si>
    <t>LRVB</t>
  </si>
  <si>
    <t>P5.2.1.1</t>
  </si>
  <si>
    <t>Finansavimo šaltinių suvestinė</t>
  </si>
  <si>
    <r>
      <t xml:space="preserve">Savivaldybės biudžeto lėšos </t>
    </r>
    <r>
      <rPr>
        <b/>
        <sz val="10"/>
        <rFont val="Times New Roman"/>
        <family val="1"/>
        <charset val="186"/>
      </rPr>
      <t>SB</t>
    </r>
  </si>
  <si>
    <r>
      <t xml:space="preserve">Savivaldybės privatizavimo fondo lėšos </t>
    </r>
    <r>
      <rPr>
        <b/>
        <sz val="10"/>
        <rFont val="Times New Roman"/>
        <family val="1"/>
        <charset val="186"/>
      </rPr>
      <t>PF</t>
    </r>
  </si>
  <si>
    <r>
      <t xml:space="preserve">Europos Sąjungos paramos lėšos </t>
    </r>
    <r>
      <rPr>
        <b/>
        <sz val="10"/>
        <rFont val="Times New Roman"/>
        <family val="1"/>
        <charset val="186"/>
      </rPr>
      <t>ES</t>
    </r>
  </si>
  <si>
    <r>
      <t>Valstybės biudžeto lėšos</t>
    </r>
    <r>
      <rPr>
        <b/>
        <sz val="10"/>
        <rFont val="Times New Roman"/>
        <family val="1"/>
        <charset val="186"/>
      </rPr>
      <t xml:space="preserve"> LRVB</t>
    </r>
  </si>
  <si>
    <t>Pavadinimas</t>
  </si>
  <si>
    <t>SB(SP)</t>
  </si>
  <si>
    <t>ES</t>
  </si>
  <si>
    <t>Išsaugoti ir populiarinti  kultūros paveldą bei tradicijas</t>
  </si>
  <si>
    <t>Savivaldybės biudžetas, iš jo:</t>
  </si>
  <si>
    <r>
      <t xml:space="preserve">Specialiosios programos lėšos (pajamos už atsitiktines paslaugas) </t>
    </r>
    <r>
      <rPr>
        <b/>
        <sz val="10"/>
        <rFont val="Times New Roman"/>
        <family val="1"/>
        <charset val="186"/>
      </rPr>
      <t>SB(SP)</t>
    </r>
  </si>
  <si>
    <t>SAVIVALDYBĖS LĖŠOS, IŠ VISO</t>
  </si>
  <si>
    <t>KITOS LĖŠOS, IŠ VISO</t>
  </si>
  <si>
    <t xml:space="preserve">Klaipėdos miesto savivaldybės Mažosios Lietuvos istorijos muziejaus saugyklos pastato Didžioji Vandens g. 2  statyba </t>
  </si>
  <si>
    <t>5</t>
  </si>
  <si>
    <t>2</t>
  </si>
  <si>
    <t>BĮ Klaipėdos miesto savivaldybės kultūros centro Žvejų rūmų veiklos organizavimas</t>
  </si>
  <si>
    <t>BĮ Klaipėdos miesto savivaldybės tautinių kultūrų centro veiklos organizavimas</t>
  </si>
  <si>
    <t xml:space="preserve">BĮ Klaipėdos miesto savivaldybės viešosios bibliotekos veiklos organizavimas </t>
  </si>
  <si>
    <t>BĮ Klaipėdos kultūrų komunikacijų centro veiklos organizavimas</t>
  </si>
  <si>
    <t xml:space="preserve">Užtikrinti kultūros centrų ir koncertinių įstaigų veiklą </t>
  </si>
  <si>
    <t>Remti kūrybinių organizacijų iniciatyvas ir miesto švenčių organizavimą</t>
  </si>
  <si>
    <t>Atnaujinti kultūros įstaigų patalpas ir statyti naujus kultūros objektus</t>
  </si>
  <si>
    <t>05</t>
  </si>
  <si>
    <t>BĮ Klaipėdos miesto savivaldybės koncertinės įstaigos Klaipėdos koncertų salės veiklos organizavimas</t>
  </si>
  <si>
    <t>SB(P)</t>
  </si>
  <si>
    <r>
      <t xml:space="preserve">Paskolos lėšos </t>
    </r>
    <r>
      <rPr>
        <b/>
        <sz val="10"/>
        <rFont val="Times New Roman"/>
        <family val="1"/>
        <charset val="186"/>
      </rPr>
      <t>SB(P)</t>
    </r>
  </si>
  <si>
    <t>Skatinti miesto bendruomenės kultūrinį ir kūrybinį aktyvumą bei gerinti kultūrinių paslaugų prieinamumą ir kokybę</t>
  </si>
  <si>
    <t>Gerinti viešosios kultūrinės informacijos teikimą gyventojams</t>
  </si>
  <si>
    <r>
      <t xml:space="preserve">Valstybės biudžeto specialiosios tikslinės dotacijos lėšos </t>
    </r>
    <r>
      <rPr>
        <b/>
        <sz val="10"/>
        <rFont val="Times New Roman"/>
        <family val="1"/>
      </rPr>
      <t>SB(VB)</t>
    </r>
  </si>
  <si>
    <t>P10</t>
  </si>
  <si>
    <t>Mažosios Lietuvos istorijos muziejaus pastato Didžioji Vandens g. 2 palėpių ir sandėlio kapitalinis remontas</t>
  </si>
  <si>
    <t>SB(VB)</t>
  </si>
  <si>
    <t>Asignavimai (tūkst. Lt)</t>
  </si>
  <si>
    <t xml:space="preserve">STRATEGINIO VEIKLOS PLANO VYKDYMO ATASKAITA </t>
  </si>
  <si>
    <t>Vertinimo kriterijaus</t>
  </si>
  <si>
    <t>faktinės reikšmės</t>
  </si>
  <si>
    <t>planuotos reikšmės</t>
  </si>
  <si>
    <t>Kultūros įstaigų renginiuose apsilankiusių žmonių skaičius, tūkst.</t>
  </si>
  <si>
    <t>Kultūros įstaigų, įsikūrusių naujai pastatytuose, atnaujintuose pastatuose, skaičius</t>
  </si>
  <si>
    <t>Įsigyta naujų dokumentų Viešojoje bibliotekoje, dokumentų vnt. 1000 gyv.</t>
  </si>
  <si>
    <t>Bibliotekos filialų, kuriuose įdiegta LIBIS skaitytojų aptarnavimo posistemė, sk.</t>
  </si>
  <si>
    <t>Pažymėta svarbių sukakčių, pagerbta ir įamžinta žymių žmonių (atminimo lentelėse)</t>
  </si>
  <si>
    <t>2012 m. asignavimų patvirtintas planas*</t>
  </si>
  <si>
    <t>2012 m. asignavimų patikslintas planas**</t>
  </si>
  <si>
    <t>2012 m. panaudotos lėšos (kasinės išlaidos)</t>
  </si>
  <si>
    <t>(MIESTO KULTŪRINIO SAVITUMO PUOSELĖJIMO BEI KULTŪRINIŲ PASLAUGŲ GERINIMO PROGRAMA (NR. 08))</t>
  </si>
  <si>
    <t>* pagal Klaipėdos miesto savivaldybės tarybos 2012-02-28 sprendimą Nr. T2-35</t>
  </si>
  <si>
    <t>** pagal Klaipėdos miesto savivaldybės tarybos 2012-11-29 sprendimą Nr. T2-269</t>
  </si>
  <si>
    <t>Informacija apie pasiektus rezultatus, duomenys apie programai skirtų asignavimų panaudojimo tikslingumą</t>
  </si>
  <si>
    <t>Priežastys, dėl kurių planuotos rodiklių reikšmės nepasiektos</t>
  </si>
  <si>
    <t>Lankytojams skirtų kompiuterizuotų darbo vietų su prieiga prie interneto skaičius Viešojoje bibliotekoje</t>
  </si>
  <si>
    <t>Kultūrinių projektų dalinis finansavimas ir vykdymas:</t>
  </si>
  <si>
    <t>Reprezentacinių Klaipėdos  festivalių dalinis finansavimas</t>
  </si>
  <si>
    <t>Miesto švenčių, valstybinių dienų ir kultūrinių renginių organizavimas:</t>
  </si>
  <si>
    <t>Klaipėdos miesto 760 gimtadienio programos „Miestas ant bangos“ įgyvendinimas</t>
  </si>
  <si>
    <t xml:space="preserve">Kitų kultūrinių renginių organizavimas </t>
  </si>
  <si>
    <t>Surengta valstybinių, kalendorinių švenčių, paminėtinų datų renginių</t>
  </si>
  <si>
    <t>Apsilankiusių renginiuose žiūrovų ir lankytojų sk., tūkst.</t>
  </si>
  <si>
    <t>Surengta koncertų ir renginių</t>
  </si>
  <si>
    <t>Surengta šventinių ir kultūrinių renginių</t>
  </si>
  <si>
    <t>Įgyvendinta meno parodų bei projektų ir renginių, sk.</t>
  </si>
  <si>
    <t>Suorganizuotas tarptautinis folkloro festivalis „Parbėg laivelis“</t>
  </si>
  <si>
    <t xml:space="preserve">Surengta kultūrinių renginių, sk. </t>
  </si>
  <si>
    <r>
      <t>Pastatytas pastatas (585 m</t>
    </r>
    <r>
      <rPr>
        <vertAlign val="superscript"/>
        <sz val="10"/>
        <rFont val="Times New Roman"/>
        <family val="1"/>
        <charset val="186"/>
      </rPr>
      <t>2</t>
    </r>
    <r>
      <rPr>
        <sz val="10"/>
        <rFont val="Times New Roman"/>
        <family val="1"/>
        <charset val="186"/>
      </rPr>
      <t>)</t>
    </r>
  </si>
  <si>
    <t>1</t>
  </si>
  <si>
    <t>75</t>
  </si>
  <si>
    <t>Lėšos suplanuotos netinkamoms finansuoti išlaidoms padengti, projektas užbaigtas 2011 m.</t>
  </si>
  <si>
    <t>užbaigtumas 2012-12-31, proc.</t>
  </si>
  <si>
    <t>Surengta 10 posėdžių ir susitikimų, konferencijų, 10 kalendorinių, valstybinių švenčių ir paminėtinų dienų, 6 kursai ir seminarai, 2 parodos, 14 koncertų ir vakaronių</t>
  </si>
  <si>
    <t>Įvykdyta</t>
  </si>
  <si>
    <t>Daugiau lankytojų susirinko į nemokamus renginius (daugiausia į edukacinius ir kamerinius).</t>
  </si>
  <si>
    <t>Iš jų aplankė: Viešąją biblioteką - 7 tūkst. Tautinių kultūrų centrą - 6,6 tūkst., Mažosios Lietuvos istorijos muziejų - 19,8 tūkst., Etnokultūros centrą - 50 tūkst., Kultūrų komunikacijos centrą - 16,6 tūkst., Žvejų rūmus - 100 tūkst., Koncertų salę - 80,6 tūkst. renginių lankytojų. Faktinė reikšmė didesnė, nes planuojant nebuvo įskaičiuotas VB, MLIM, TKC ir EKC renginių lankytojų skaičius bei kultūros įstaigų meno kolektyvų koncertų lankytojai išvykose.</t>
  </si>
  <si>
    <t>Iš dalies finansuota kultūrinių projektų, iš jų:</t>
  </si>
  <si>
    <t>reprezentacinių festivalių projektų</t>
  </si>
  <si>
    <t>kultūrinių renginių ir spaudinių leidybos projektų</t>
  </si>
  <si>
    <t>Organizuota švenčių, atmintinų dienų ir kultūrinių renginių, iš jų:</t>
  </si>
  <si>
    <t xml:space="preserve">parengta sutartis </t>
  </si>
  <si>
    <t xml:space="preserve">suorganizuota kultūrinių renginių </t>
  </si>
  <si>
    <t>Apsilankiusių koncertuose lankytojų sk., tūkst.</t>
  </si>
  <si>
    <t>Apsilankiusių renginiuose bei parodose lankytojų sk., tūkst.</t>
  </si>
  <si>
    <t>Įgyvendinta 25  renginiais daugiau, nei planuota. Kartu su Klaipėdos jaunimo teatru (vadovas V.Masalskis) suorganizuotas kamerinis renginys „Turgaus naktis“. Kartu su Lietuvos režisieriais  surengta Lietuviškų filmų retrospektyva. Įgyvendintas KKKC ir Goethe instituto bendras mainų projektas „Going publik“. Surengta daugiau parodinių ekskursijų - 22 (1 suaugusiems ir 21 vaikams).</t>
  </si>
  <si>
    <t>Iš viso EKC buvo surengti 225 renginiai (kalendorinės miesto šventės, tarptautinis folkloro festivalis „Parbėg laivelis“, koncertai, vakaronės, edukaciniai ir sociokultūriniai renginiai), iš jų 128 renginius organizavo Etnokultūros centras,  97 - šeši  Etnokultūros centro folkloro ansambliai.</t>
  </si>
  <si>
    <t>Nepagaminta atminimo lenta E.Stiklioriui ir J. Simonaičiui, nes Lietuvos dailininkų sąjunga nepateikė atminimo lentos projekto, todėl nebuvo galima skelbti konkurso dėl atminimo lentos pagaminimo.</t>
  </si>
  <si>
    <t>ĮVYKDYMO ATASKAITA</t>
  </si>
  <si>
    <r>
      <t>Programą vykdė:</t>
    </r>
    <r>
      <rPr>
        <sz val="12"/>
        <rFont val="Times New Roman"/>
        <family val="1"/>
      </rPr>
      <t xml:space="preserve"> Ugdymo ir kultūros departamento Kultūros skyrius,  BĮ Klaipėdos miesto savivaldybės kultūros centras Žvejų rūmai, BĮ Klaipėdos miesto savivaldybės etnokultūros centras, BĮ Klaipėdos miesto savivaldybės Mažosios Lietuvos istorijos muziejus, BĮ Klaipėdos kultūrų komunikacijų centras, BĮ Klaipėdos miesto savivaldybės tautinių kultūrų centras, BĮ Klaipėdos miesto savivaldybės koncertinė įstaiga Klaipėdos koncertų salė, Investicijų ir ekonomikos departamento Statybos ir infrastruktūros plėtros skyrius.</t>
    </r>
  </si>
  <si>
    <t>faktiškai įvykdyta</t>
  </si>
  <si>
    <t>iš dalies įvykdyta</t>
  </si>
  <si>
    <t>2012 M. KLAIPĖDOS MIESTO SAVIVALDYBĖS                      
MIESTO KULTŪRINIO SAVITUMO PUOSELĖJIMO BEI KULTŪRINIŲ PASLAUGŲ GERINIMO PROGRAMOS (Nr. 08)</t>
  </si>
  <si>
    <r>
      <t>Asignavimų valdytojai:</t>
    </r>
    <r>
      <rPr>
        <sz val="12"/>
        <rFont val="Times New Roman"/>
        <family val="1"/>
      </rPr>
      <t xml:space="preserve"> Ugdymo ir kultūros departamentas (2), Investicijų ir ekonomikos departamentas (5).</t>
    </r>
  </si>
  <si>
    <r>
      <rPr>
        <sz val="12"/>
        <rFont val="Times New Roman"/>
        <family val="1"/>
        <charset val="186"/>
      </rPr>
      <t>Iš</t>
    </r>
    <r>
      <rPr>
        <b/>
        <sz val="12"/>
        <rFont val="Times New Roman"/>
        <family val="1"/>
        <charset val="186"/>
      </rPr>
      <t xml:space="preserve"> 2012 m.</t>
    </r>
    <r>
      <rPr>
        <sz val="12"/>
        <rFont val="Times New Roman"/>
        <family val="1"/>
      </rPr>
      <t xml:space="preserve"> planuotų įvykdyti 12 priemonių (kurioms patvirtinti/skirti asignavimai): </t>
    </r>
  </si>
  <si>
    <t>Iš viso programai:</t>
  </si>
  <si>
    <t xml:space="preserve">Pastaba. </t>
  </si>
  <si>
    <t>1) priemonė laikoma visiškai įvykdyta, jei pasiektos visos planuotų ataskaitiniais metais vertinimo  kriterijų reikšmės,</t>
  </si>
  <si>
    <t>2) priemonė laikoma iš dalies įvykdyta, jei pasiekta mažiau vertinimo kriterijų reikšmių, nei planuota ataskaitiniais metais,</t>
  </si>
  <si>
    <t xml:space="preserve"> - pagal planą arba geriau nei buvo planuota</t>
  </si>
  <si>
    <t xml:space="preserve"> - įvykdyta blogiau nei planuota </t>
  </si>
  <si>
    <t>Suorganizuota 42 renginiai daugiau nei planuota</t>
  </si>
  <si>
    <t>Sulaukta 10,4 tūkst.lankytojų daugiau nei planuota</t>
  </si>
  <si>
    <t xml:space="preserve">3 Klaipėdos teatralams įteiktos „Padėkos kaukės“ ir 1 žiedas Klaipėdos kultūros magistrui. </t>
  </si>
  <si>
    <t xml:space="preserve"> BĮ Klaipėdos miesto savivaldybės Mažosios Lietuvos istorijos muziejus (MLIM) veiklos organizavimas </t>
  </si>
  <si>
    <t>Konservuoti 976 eksponatai, iš jų 873 MLIM restauravimo centre, 3 Lietuvos nacionalinio muziejaus restauravimo centre, 100 Panevėžio kraštotyros muziejaus restauravimo centre. Restauruoti 163 MLIM eksponatai, iš jų 38 -MLIM, 125 - Lietuvos Dailės muziejaus M. P. Gudyno centre. Eksponatų restauravimui papildomai gauta 9 tūkst. Lt iš Kultūros rėmimo fondo ir 4 tūkst. Lt įstaigos lėšų.</t>
  </si>
  <si>
    <t>BĮ Klaipėdos miesto savivaldybės etnokultūros centro (EKC) veiklos organizavimas</t>
  </si>
  <si>
    <t>Papildomai buvo parengta sutartis dėl Klaipėdos 760 metų istorinės sukakties paminėjimo, šventinio miesto papuošimo ir sutarties papildomas susitarimas dėl papildomo Jubiliejinės programos finansavimo.</t>
  </si>
  <si>
    <t xml:space="preserve">Pastatytas Mažosios Lietuvos istorijos muziejaus saugyklos pastatas, tačiau neįrengtas. 2013 m. iš valstybės investicijų programos lėšų bus užbaigti bendrastatybinai darbai (fasado užbaigimas), vidaus vandentiekis, vidaus šildymas, nuotekų vidaus tinklai, vėdinimas, vidaus elektros tinklai, kompiuteriniai tinklai,  temperatūros ir drėgmės stebėjimo sistemos įrengimas, praėjimo kontrolės įrengimas, priešgaisrinių durų įrengimas, lauko elektros apšvietimo tinklai, sklypo sutvarkymas, žaibosauga. </t>
  </si>
  <si>
    <t>Kultūros ir spaudinių projektų dalinis finansavimas</t>
  </si>
  <si>
    <t>3) priemonė laikoma neįvykdyta, jei nepasiekta nė viena planuoto ataskaitinių metų produkto kriterijaus reikšmė.</t>
  </si>
  <si>
    <t>Svarstant finansavimą, vertinimo komisija atsižvelgė į didelį poreikį ir rekomendavo skirti finansavimą mažesnėmis sumomis, tačiau didesniam projektų skaičiui.</t>
  </si>
  <si>
    <t>Sulaukta daugiau lankytojų, nes 2012 m. organizuota 31 renginiu daugiau, nei 2011 m. (2011 m. - 216 renginių). Suorganizuota daugiau pramoginės muzikos koncertų, renginių vaikams ir jaunimui. Žvejų rūmuose nuo 2012 m. spalio m. įsikūrė naujas kolektyvas - buvusių politinių kalinių ir tremtinių choras ,,Atminties gaida“, suorganizuoti 4 papildomi koncertai. Taip pat  organizuota Vasario 16-osios šventė, kuri vyko Klaipėdos „Švyturio“ arenoje, dalyvavo  6000 žm. 2012 m. Žvejų rūmų kolektyvai sudalyvavo 14 tarptautinių festivalių (2011 m.  -6).</t>
  </si>
  <si>
    <t>LR kultūros ministerija padidino lėšas dokumentų pirkimui nuo planuotų 72,3 tūkst. Lt iki 140.5 tūkst.Lt</t>
  </si>
  <si>
    <t>Mažosios Lietuvos istorijos muziejuje konservuotų/restauruotų eksponatų sk.</t>
  </si>
  <si>
    <t>Mažosios Lietuvos istorijos muziejuje surengta parodų ir kitų renginių, vnt.</t>
  </si>
  <si>
    <t>Festivalio etnokultūrinėje programoje dalyvavo ~830 žmonių: 6 folkloro kolektyvai iš užsienio, 26 kolektyvai iš Lietuvos etnografinių regionų, 215 Klaipėdos mugės dalyvių. Festivalio metu surengti 23 renginiai (mugė, koncertai, tradicinių šokių vakarai, kūrybinės dirbtuvės, vaikų popietės, teminių programų pristatymai). Festivalio renginiuose dalyvavo apie 15 tūkst. klaipėdiečių ir miesto svečių.</t>
  </si>
  <si>
    <t xml:space="preserve">Pasiektas planuotas lygis. Projektas bus visiškai užbaigtas 2013 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</si>
</sst>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charset val="186"/>
    </font>
    <font>
      <b/>
      <sz val="10"/>
      <name val="Times New Roman"/>
      <family val="1"/>
    </font>
    <font>
      <sz val="10"/>
      <name val="Times New Roman"/>
      <family val="1"/>
    </font>
    <font>
      <sz val="8"/>
      <name val="Arial"/>
      <family val="2"/>
      <charset val="186"/>
    </font>
    <font>
      <sz val="10"/>
      <name val="Times New Roman"/>
      <family val="1"/>
      <charset val="186"/>
    </font>
    <font>
      <b/>
      <sz val="10"/>
      <name val="Times New Roman"/>
      <family val="1"/>
      <charset val="186"/>
    </font>
    <font>
      <b/>
      <sz val="12"/>
      <name val="Times New Roman"/>
      <family val="1"/>
      <charset val="186"/>
    </font>
    <font>
      <sz val="12"/>
      <name val="Times New Roman"/>
      <family val="1"/>
    </font>
    <font>
      <b/>
      <sz val="9"/>
      <name val="Times New Roman"/>
      <family val="1"/>
      <charset val="186"/>
    </font>
    <font>
      <sz val="10"/>
      <name val="Arial"/>
      <family val="2"/>
      <charset val="186"/>
    </font>
    <font>
      <b/>
      <sz val="11"/>
      <name val="Times New Roman"/>
      <family val="1"/>
      <charset val="186"/>
    </font>
    <font>
      <b/>
      <sz val="10"/>
      <name val="Arial"/>
      <family val="2"/>
      <charset val="186"/>
    </font>
    <font>
      <sz val="9"/>
      <color indexed="81"/>
      <name val="Tahoma"/>
      <family val="2"/>
      <charset val="186"/>
    </font>
    <font>
      <sz val="9"/>
      <color indexed="81"/>
      <name val="Tahoma"/>
      <family val="2"/>
      <charset val="186"/>
    </font>
    <font>
      <sz val="11"/>
      <name val="Times New Roman"/>
      <family val="1"/>
    </font>
    <font>
      <sz val="7"/>
      <name val="Times New Roman"/>
      <family val="1"/>
      <charset val="186"/>
    </font>
    <font>
      <vertAlign val="superscript"/>
      <sz val="10"/>
      <name val="Times New Roman"/>
      <family val="1"/>
      <charset val="186"/>
    </font>
    <font>
      <b/>
      <sz val="12"/>
      <name val="Times New Roman"/>
      <family val="1"/>
    </font>
    <font>
      <sz val="12"/>
      <name val="Times New Roman"/>
      <family val="1"/>
      <charset val="186"/>
    </font>
    <font>
      <sz val="12"/>
      <name val="Arial"/>
      <family val="2"/>
      <charset val="186"/>
    </font>
    <font>
      <sz val="11"/>
      <name val="Times New Roman"/>
      <family val="1"/>
      <charset val="186"/>
    </font>
    <font>
      <sz val="10"/>
      <color rgb="FFFF0000"/>
      <name val="Times New Roman"/>
      <family val="1"/>
      <charset val="186"/>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
      <patternFill patternType="solid">
        <fgColor rgb="FF99CCFF"/>
        <bgColor indexed="64"/>
      </patternFill>
    </fill>
    <fill>
      <patternFill patternType="solid">
        <fgColor rgb="FFFFFF00"/>
        <bgColor indexed="64"/>
      </patternFill>
    </fill>
    <fill>
      <patternFill patternType="solid">
        <fgColor theme="8" tint="0.79998168889431442"/>
        <bgColor indexed="64"/>
      </patternFill>
    </fill>
  </fills>
  <borders count="71">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s>
  <cellStyleXfs count="2">
    <xf numFmtId="0" fontId="0" fillId="0" borderId="0"/>
    <xf numFmtId="0" fontId="9" fillId="0" borderId="0"/>
  </cellStyleXfs>
  <cellXfs count="529">
    <xf numFmtId="0" fontId="0" fillId="0" borderId="0" xfId="0"/>
    <xf numFmtId="0" fontId="4" fillId="0" borderId="0" xfId="0" applyFont="1"/>
    <xf numFmtId="0" fontId="4" fillId="0" borderId="0" xfId="0" applyFont="1" applyAlignment="1">
      <alignment vertical="top"/>
    </xf>
    <xf numFmtId="0" fontId="4" fillId="0" borderId="0" xfId="0" applyNumberFormat="1" applyFont="1" applyAlignment="1">
      <alignment vertical="top"/>
    </xf>
    <xf numFmtId="0" fontId="4" fillId="0" borderId="0" xfId="0" applyFont="1" applyAlignment="1">
      <alignment horizontal="center" vertical="top"/>
    </xf>
    <xf numFmtId="164" fontId="5" fillId="0" borderId="0" xfId="0" applyNumberFormat="1" applyFont="1" applyAlignment="1">
      <alignment vertical="top"/>
    </xf>
    <xf numFmtId="0" fontId="2" fillId="0" borderId="0" xfId="0" applyFont="1" applyAlignment="1">
      <alignment horizontal="center" vertical="top"/>
    </xf>
    <xf numFmtId="0" fontId="2" fillId="0" borderId="0" xfId="0" applyFont="1" applyAlignment="1">
      <alignment vertical="top"/>
    </xf>
    <xf numFmtId="0" fontId="2" fillId="0" borderId="0" xfId="0" applyNumberFormat="1" applyFont="1" applyAlignment="1">
      <alignment vertical="top"/>
    </xf>
    <xf numFmtId="0" fontId="4" fillId="0" borderId="1" xfId="0" applyFont="1" applyBorder="1" applyAlignment="1">
      <alignment horizontal="center" vertical="top"/>
    </xf>
    <xf numFmtId="164" fontId="8" fillId="2" borderId="2" xfId="0" applyNumberFormat="1" applyFont="1" applyFill="1" applyBorder="1" applyAlignment="1">
      <alignment horizontal="center" vertical="top"/>
    </xf>
    <xf numFmtId="164" fontId="5" fillId="3" borderId="3" xfId="0" applyNumberFormat="1" applyFont="1" applyFill="1" applyBorder="1" applyAlignment="1">
      <alignment horizontal="center" vertical="top"/>
    </xf>
    <xf numFmtId="0" fontId="2" fillId="0" borderId="0" xfId="0" applyFont="1" applyBorder="1" applyAlignment="1">
      <alignment vertical="top"/>
    </xf>
    <xf numFmtId="49" fontId="5" fillId="4" borderId="4" xfId="0" applyNumberFormat="1" applyFont="1" applyFill="1" applyBorder="1" applyAlignment="1">
      <alignment horizontal="center" vertical="top"/>
    </xf>
    <xf numFmtId="0" fontId="5"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49" fontId="5" fillId="5" borderId="7" xfId="0" applyNumberFormat="1" applyFont="1" applyFill="1" applyBorder="1" applyAlignment="1">
      <alignment horizontal="center" vertical="top"/>
    </xf>
    <xf numFmtId="0" fontId="4" fillId="0" borderId="8" xfId="0" applyFont="1" applyBorder="1" applyAlignment="1">
      <alignment horizontal="center" vertical="top" wrapText="1"/>
    </xf>
    <xf numFmtId="0" fontId="4" fillId="0" borderId="9" xfId="0" applyFont="1" applyBorder="1" applyAlignment="1">
      <alignment horizontal="center" vertical="top"/>
    </xf>
    <xf numFmtId="0" fontId="5" fillId="0" borderId="8" xfId="0" applyFont="1" applyFill="1" applyBorder="1" applyAlignment="1">
      <alignment horizontal="center" vertical="top" wrapText="1"/>
    </xf>
    <xf numFmtId="164" fontId="5" fillId="3" borderId="10" xfId="0" applyNumberFormat="1" applyFont="1" applyFill="1" applyBorder="1" applyAlignment="1">
      <alignment horizontal="center" vertical="top"/>
    </xf>
    <xf numFmtId="164" fontId="5" fillId="5" borderId="11" xfId="0" applyNumberFormat="1" applyFont="1" applyFill="1" applyBorder="1" applyAlignment="1">
      <alignment horizontal="center" vertical="top"/>
    </xf>
    <xf numFmtId="0" fontId="4" fillId="0" borderId="12" xfId="0" applyFont="1" applyFill="1" applyBorder="1" applyAlignment="1">
      <alignment horizontal="center" vertical="top" wrapText="1"/>
    </xf>
    <xf numFmtId="0" fontId="4" fillId="0" borderId="0" xfId="0" applyFont="1" applyBorder="1" applyAlignment="1">
      <alignment horizontal="center" vertical="top"/>
    </xf>
    <xf numFmtId="164" fontId="5" fillId="3" borderId="13" xfId="0" applyNumberFormat="1" applyFont="1" applyFill="1" applyBorder="1" applyAlignment="1">
      <alignment horizontal="center" vertical="top"/>
    </xf>
    <xf numFmtId="164" fontId="5" fillId="5" borderId="2" xfId="0" applyNumberFormat="1" applyFont="1" applyFill="1" applyBorder="1" applyAlignment="1">
      <alignment horizontal="center" vertical="top"/>
    </xf>
    <xf numFmtId="164" fontId="5" fillId="5" borderId="14" xfId="0" applyNumberFormat="1" applyFont="1" applyFill="1" applyBorder="1" applyAlignment="1">
      <alignment horizontal="center" vertical="top"/>
    </xf>
    <xf numFmtId="164" fontId="5" fillId="5" borderId="15" xfId="0" applyNumberFormat="1" applyFont="1" applyFill="1" applyBorder="1" applyAlignment="1">
      <alignment horizontal="center" vertical="top"/>
    </xf>
    <xf numFmtId="49" fontId="5" fillId="4" borderId="16" xfId="0" applyNumberFormat="1" applyFont="1" applyFill="1" applyBorder="1" applyAlignment="1">
      <alignment horizontal="center" vertical="top"/>
    </xf>
    <xf numFmtId="49" fontId="5" fillId="0" borderId="17" xfId="0" applyNumberFormat="1" applyFont="1" applyBorder="1" applyAlignment="1">
      <alignment horizontal="center" vertical="top"/>
    </xf>
    <xf numFmtId="0" fontId="4" fillId="0" borderId="1" xfId="0" applyFont="1" applyFill="1" applyBorder="1" applyAlignment="1">
      <alignment horizontal="center" vertical="top" wrapText="1"/>
    </xf>
    <xf numFmtId="49" fontId="5" fillId="0" borderId="0" xfId="0" applyNumberFormat="1" applyFont="1" applyBorder="1" applyAlignment="1">
      <alignment horizontal="center" vertical="top"/>
    </xf>
    <xf numFmtId="49" fontId="5" fillId="0" borderId="18" xfId="0" applyNumberFormat="1" applyFont="1" applyBorder="1" applyAlignment="1">
      <alignment vertical="top"/>
    </xf>
    <xf numFmtId="49" fontId="5" fillId="0" borderId="7" xfId="0" applyNumberFormat="1" applyFont="1" applyBorder="1" applyAlignment="1">
      <alignment vertical="top"/>
    </xf>
    <xf numFmtId="164" fontId="5" fillId="5" borderId="16" xfId="0" applyNumberFormat="1" applyFont="1" applyFill="1" applyBorder="1" applyAlignment="1">
      <alignment horizontal="center" vertical="top"/>
    </xf>
    <xf numFmtId="49" fontId="5" fillId="4" borderId="19" xfId="0" applyNumberFormat="1" applyFont="1" applyFill="1" applyBorder="1" applyAlignment="1">
      <alignment horizontal="center" vertical="top"/>
    </xf>
    <xf numFmtId="49" fontId="5" fillId="4" borderId="20" xfId="0" applyNumberFormat="1" applyFont="1" applyFill="1" applyBorder="1" applyAlignment="1">
      <alignment horizontal="center" vertical="top"/>
    </xf>
    <xf numFmtId="49" fontId="5" fillId="0" borderId="21" xfId="0" applyNumberFormat="1" applyFont="1" applyBorder="1" applyAlignment="1">
      <alignment vertical="top"/>
    </xf>
    <xf numFmtId="49" fontId="5" fillId="0" borderId="12" xfId="0" applyNumberFormat="1" applyFont="1" applyBorder="1" applyAlignment="1">
      <alignment horizontal="center" vertical="top"/>
    </xf>
    <xf numFmtId="49" fontId="5" fillId="0" borderId="22" xfId="0" applyNumberFormat="1" applyFont="1" applyBorder="1" applyAlignment="1">
      <alignment vertical="top"/>
    </xf>
    <xf numFmtId="0" fontId="5" fillId="0" borderId="9" xfId="0" applyNumberFormat="1" applyFont="1" applyBorder="1" applyAlignment="1">
      <alignment vertical="top"/>
    </xf>
    <xf numFmtId="0" fontId="5" fillId="0" borderId="22" xfId="0" applyNumberFormat="1" applyFont="1" applyBorder="1" applyAlignment="1">
      <alignment vertical="top"/>
    </xf>
    <xf numFmtId="164" fontId="5" fillId="4" borderId="23" xfId="0" applyNumberFormat="1" applyFont="1" applyFill="1" applyBorder="1" applyAlignment="1">
      <alignment horizontal="center" vertical="top"/>
    </xf>
    <xf numFmtId="164" fontId="4" fillId="0" borderId="24" xfId="0" applyNumberFormat="1" applyFont="1" applyBorder="1" applyAlignment="1">
      <alignment horizontal="center" vertical="top"/>
    </xf>
    <xf numFmtId="0" fontId="4" fillId="0" borderId="9" xfId="0" applyFont="1" applyFill="1" applyBorder="1" applyAlignment="1">
      <alignment horizontal="center" vertical="top" wrapText="1"/>
    </xf>
    <xf numFmtId="0" fontId="5" fillId="0" borderId="12" xfId="0" applyNumberFormat="1" applyFont="1" applyBorder="1" applyAlignment="1">
      <alignment horizontal="center" vertical="top"/>
    </xf>
    <xf numFmtId="0" fontId="4" fillId="0" borderId="1" xfId="0" applyFont="1" applyFill="1" applyBorder="1" applyAlignment="1">
      <alignment horizontal="center" vertical="top"/>
    </xf>
    <xf numFmtId="0" fontId="5" fillId="0" borderId="21" xfId="0" applyFont="1" applyFill="1" applyBorder="1" applyAlignment="1">
      <alignment vertical="top" wrapText="1"/>
    </xf>
    <xf numFmtId="0" fontId="4" fillId="0" borderId="25" xfId="0" applyFont="1" applyFill="1" applyBorder="1" applyAlignment="1">
      <alignment horizontal="center" vertical="top" wrapText="1"/>
    </xf>
    <xf numFmtId="0" fontId="5" fillId="0" borderId="18" xfId="0" applyFont="1" applyFill="1" applyBorder="1" applyAlignment="1">
      <alignment vertical="top" wrapText="1"/>
    </xf>
    <xf numFmtId="164" fontId="4" fillId="0" borderId="1" xfId="0" applyNumberFormat="1" applyFont="1" applyFill="1" applyBorder="1" applyAlignment="1">
      <alignment horizontal="center" vertical="top" wrapText="1"/>
    </xf>
    <xf numFmtId="0" fontId="5" fillId="0" borderId="7" xfId="0" applyFont="1" applyFill="1" applyBorder="1" applyAlignment="1">
      <alignment vertical="top" wrapText="1"/>
    </xf>
    <xf numFmtId="0" fontId="5" fillId="0" borderId="26" xfId="0" applyFont="1" applyFill="1" applyBorder="1" applyAlignment="1">
      <alignment horizontal="center" vertical="top" wrapText="1"/>
    </xf>
    <xf numFmtId="49" fontId="5" fillId="0" borderId="12" xfId="0" applyNumberFormat="1" applyFont="1" applyBorder="1" applyAlignment="1">
      <alignment horizontal="center" vertical="top" wrapText="1"/>
    </xf>
    <xf numFmtId="0" fontId="5" fillId="0" borderId="27" xfId="0" applyFont="1" applyBorder="1" applyAlignment="1">
      <alignment horizontal="center" vertical="top" wrapText="1"/>
    </xf>
    <xf numFmtId="0" fontId="4" fillId="0" borderId="22" xfId="0" applyFont="1" applyBorder="1" applyAlignment="1">
      <alignment horizontal="center" vertical="top" wrapText="1"/>
    </xf>
    <xf numFmtId="0" fontId="4" fillId="0" borderId="28" xfId="0" applyFont="1" applyBorder="1" applyAlignment="1">
      <alignment horizontal="center" vertical="top"/>
    </xf>
    <xf numFmtId="49" fontId="5" fillId="4" borderId="19" xfId="0" applyNumberFormat="1" applyFont="1" applyFill="1" applyBorder="1" applyAlignment="1">
      <alignment vertical="top"/>
    </xf>
    <xf numFmtId="49" fontId="5" fillId="4" borderId="15" xfId="0" applyNumberFormat="1" applyFont="1" applyFill="1" applyBorder="1" applyAlignment="1">
      <alignment vertical="top"/>
    </xf>
    <xf numFmtId="49" fontId="5" fillId="4" borderId="15" xfId="0" applyNumberFormat="1" applyFont="1" applyFill="1" applyBorder="1" applyAlignment="1">
      <alignment horizontal="center" vertical="top"/>
    </xf>
    <xf numFmtId="49" fontId="5" fillId="4" borderId="20" xfId="0" applyNumberFormat="1" applyFont="1" applyFill="1" applyBorder="1" applyAlignment="1">
      <alignment vertical="top"/>
    </xf>
    <xf numFmtId="164" fontId="5" fillId="5" borderId="13" xfId="0" applyNumberFormat="1" applyFont="1" applyFill="1" applyBorder="1" applyAlignment="1">
      <alignment horizontal="center" vertical="top"/>
    </xf>
    <xf numFmtId="164" fontId="5" fillId="4" borderId="2" xfId="0" applyNumberFormat="1" applyFont="1" applyFill="1" applyBorder="1" applyAlignment="1">
      <alignment horizontal="center" vertical="top"/>
    </xf>
    <xf numFmtId="164" fontId="4" fillId="0" borderId="24" xfId="0" applyNumberFormat="1" applyFont="1" applyBorder="1" applyAlignment="1">
      <alignment horizontal="center" vertical="top" wrapText="1"/>
    </xf>
    <xf numFmtId="49" fontId="5" fillId="5" borderId="18" xfId="0" applyNumberFormat="1" applyFont="1" applyFill="1" applyBorder="1" applyAlignment="1">
      <alignment horizontal="center" vertical="top"/>
    </xf>
    <xf numFmtId="49" fontId="5" fillId="5" borderId="21" xfId="0" applyNumberFormat="1" applyFont="1" applyFill="1" applyBorder="1" applyAlignment="1">
      <alignment vertical="top"/>
    </xf>
    <xf numFmtId="49" fontId="5" fillId="5" borderId="7" xfId="0" applyNumberFormat="1" applyFont="1" applyFill="1" applyBorder="1" applyAlignment="1">
      <alignment vertical="top"/>
    </xf>
    <xf numFmtId="49" fontId="5" fillId="5" borderId="21" xfId="0" applyNumberFormat="1" applyFont="1" applyFill="1" applyBorder="1" applyAlignment="1">
      <alignment horizontal="center" vertical="top"/>
    </xf>
    <xf numFmtId="49" fontId="5" fillId="5" borderId="29" xfId="0" applyNumberFormat="1" applyFont="1" applyFill="1" applyBorder="1" applyAlignment="1">
      <alignment horizontal="center" vertical="top"/>
    </xf>
    <xf numFmtId="49" fontId="5" fillId="5" borderId="18" xfId="0" applyNumberFormat="1" applyFont="1" applyFill="1" applyBorder="1" applyAlignment="1">
      <alignment vertical="top"/>
    </xf>
    <xf numFmtId="0" fontId="4" fillId="0" borderId="25" xfId="0" applyFont="1" applyBorder="1" applyAlignment="1">
      <alignment horizontal="center" vertical="top"/>
    </xf>
    <xf numFmtId="49" fontId="5" fillId="4" borderId="30" xfId="0" applyNumberFormat="1" applyFont="1" applyFill="1" applyBorder="1" applyAlignment="1">
      <alignment horizontal="center" vertical="top"/>
    </xf>
    <xf numFmtId="49" fontId="5" fillId="4" borderId="31"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4" fillId="4" borderId="14"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4" fillId="0" borderId="12" xfId="0" applyNumberFormat="1" applyFont="1" applyFill="1" applyBorder="1" applyAlignment="1">
      <alignment horizontal="center" vertical="top" wrapText="1"/>
    </xf>
    <xf numFmtId="0" fontId="4" fillId="0" borderId="12" xfId="0" applyFont="1" applyFill="1" applyBorder="1" applyAlignment="1">
      <alignment horizontal="center" vertical="top"/>
    </xf>
    <xf numFmtId="49" fontId="5" fillId="5" borderId="26" xfId="0" applyNumberFormat="1" applyFont="1" applyFill="1" applyBorder="1" applyAlignment="1">
      <alignment horizontal="center" vertical="top"/>
    </xf>
    <xf numFmtId="49" fontId="5" fillId="5" borderId="32"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5" borderId="33" xfId="0" applyNumberFormat="1" applyFont="1" applyFill="1" applyBorder="1" applyAlignment="1">
      <alignment horizontal="center" vertical="top"/>
    </xf>
    <xf numFmtId="49" fontId="5" fillId="0" borderId="20"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5" borderId="34" xfId="0" applyNumberFormat="1" applyFont="1" applyFill="1" applyBorder="1" applyAlignment="1">
      <alignment horizontal="center" vertical="top"/>
    </xf>
    <xf numFmtId="164" fontId="5" fillId="2" borderId="24" xfId="0" applyNumberFormat="1" applyFont="1" applyFill="1" applyBorder="1" applyAlignment="1">
      <alignment horizontal="center" vertical="top" wrapText="1"/>
    </xf>
    <xf numFmtId="164" fontId="5" fillId="3" borderId="24" xfId="0" applyNumberFormat="1" applyFont="1" applyFill="1" applyBorder="1" applyAlignment="1">
      <alignment horizontal="center" vertical="top" wrapText="1"/>
    </xf>
    <xf numFmtId="164" fontId="4" fillId="0" borderId="35" xfId="0" applyNumberFormat="1" applyFont="1" applyBorder="1" applyAlignment="1">
      <alignment horizontal="center" vertical="top" wrapText="1"/>
    </xf>
    <xf numFmtId="164" fontId="4" fillId="0" borderId="35" xfId="0" applyNumberFormat="1" applyFont="1" applyFill="1" applyBorder="1" applyAlignment="1">
      <alignment horizontal="center" vertical="top" wrapText="1"/>
    </xf>
    <xf numFmtId="164" fontId="5" fillId="3" borderId="24" xfId="0" applyNumberFormat="1" applyFont="1" applyFill="1" applyBorder="1" applyAlignment="1">
      <alignment horizontal="center" vertical="top"/>
    </xf>
    <xf numFmtId="0" fontId="4" fillId="0" borderId="7" xfId="0" applyFont="1" applyBorder="1" applyAlignment="1">
      <alignment horizontal="center" vertical="top"/>
    </xf>
    <xf numFmtId="164" fontId="5" fillId="2" borderId="24" xfId="0" applyNumberFormat="1" applyFont="1" applyFill="1" applyBorder="1" applyAlignment="1">
      <alignment horizontal="center" vertical="top"/>
    </xf>
    <xf numFmtId="0" fontId="5" fillId="0" borderId="22" xfId="0" applyFont="1" applyBorder="1" applyAlignment="1">
      <alignment horizontal="center" vertical="top"/>
    </xf>
    <xf numFmtId="164" fontId="8" fillId="2" borderId="23" xfId="0" applyNumberFormat="1" applyFont="1" applyFill="1" applyBorder="1" applyAlignment="1">
      <alignment horizontal="center" vertical="top"/>
    </xf>
    <xf numFmtId="164" fontId="4" fillId="7" borderId="30" xfId="0" applyNumberFormat="1" applyFont="1" applyFill="1" applyBorder="1" applyAlignment="1">
      <alignment horizontal="center" vertical="top"/>
    </xf>
    <xf numFmtId="164" fontId="5" fillId="2" borderId="35" xfId="0" applyNumberFormat="1" applyFont="1" applyFill="1" applyBorder="1" applyAlignment="1">
      <alignment horizontal="center" vertical="top" wrapText="1"/>
    </xf>
    <xf numFmtId="164" fontId="5" fillId="3" borderId="35" xfId="0" applyNumberFormat="1" applyFont="1" applyFill="1" applyBorder="1" applyAlignment="1">
      <alignment horizontal="center" vertical="top" wrapText="1"/>
    </xf>
    <xf numFmtId="164" fontId="4" fillId="0" borderId="35" xfId="0" applyNumberFormat="1" applyFont="1" applyBorder="1" applyAlignment="1">
      <alignment horizontal="center" vertical="top"/>
    </xf>
    <xf numFmtId="164" fontId="5" fillId="3" borderId="35" xfId="0" applyNumberFormat="1" applyFont="1" applyFill="1" applyBorder="1" applyAlignment="1">
      <alignment horizontal="center" vertical="top"/>
    </xf>
    <xf numFmtId="164" fontId="5" fillId="2" borderId="35" xfId="0" applyNumberFormat="1" applyFont="1" applyFill="1" applyBorder="1" applyAlignment="1">
      <alignment horizontal="center" vertical="top"/>
    </xf>
    <xf numFmtId="164" fontId="4" fillId="7" borderId="30" xfId="0" applyNumberFormat="1" applyFont="1" applyFill="1" applyBorder="1" applyAlignment="1">
      <alignment horizontal="center" vertical="top" wrapText="1"/>
    </xf>
    <xf numFmtId="164" fontId="4" fillId="7" borderId="36" xfId="0" applyNumberFormat="1" applyFont="1" applyFill="1" applyBorder="1" applyAlignment="1">
      <alignment horizontal="center" vertical="top"/>
    </xf>
    <xf numFmtId="164" fontId="5" fillId="7" borderId="3" xfId="0" applyNumberFormat="1" applyFont="1" applyFill="1" applyBorder="1" applyAlignment="1">
      <alignment horizontal="center" vertical="top"/>
    </xf>
    <xf numFmtId="164" fontId="5" fillId="7" borderId="10" xfId="0" applyNumberFormat="1" applyFont="1" applyFill="1" applyBorder="1" applyAlignment="1">
      <alignment horizontal="center" vertical="top"/>
    </xf>
    <xf numFmtId="164" fontId="5" fillId="7" borderId="11" xfId="0" applyNumberFormat="1" applyFont="1" applyFill="1" applyBorder="1" applyAlignment="1">
      <alignment horizontal="center" vertical="top"/>
    </xf>
    <xf numFmtId="164" fontId="4" fillId="7" borderId="24" xfId="0" applyNumberFormat="1" applyFont="1" applyFill="1" applyBorder="1" applyAlignment="1">
      <alignment horizontal="center" vertical="top"/>
    </xf>
    <xf numFmtId="164" fontId="5" fillId="7" borderId="37" xfId="0" applyNumberFormat="1" applyFont="1" applyFill="1" applyBorder="1" applyAlignment="1">
      <alignment horizontal="center" vertical="top"/>
    </xf>
    <xf numFmtId="164" fontId="4" fillId="7" borderId="38" xfId="0" applyNumberFormat="1" applyFont="1" applyFill="1" applyBorder="1" applyAlignment="1">
      <alignment horizontal="center" vertical="top" wrapText="1"/>
    </xf>
    <xf numFmtId="164" fontId="4" fillId="7" borderId="24" xfId="0" applyNumberFormat="1" applyFont="1" applyFill="1" applyBorder="1" applyAlignment="1">
      <alignment horizontal="center" vertical="top" wrapText="1"/>
    </xf>
    <xf numFmtId="164" fontId="4" fillId="7" borderId="35" xfId="0" applyNumberFormat="1" applyFont="1" applyFill="1" applyBorder="1" applyAlignment="1">
      <alignment horizontal="center" vertical="top" wrapText="1"/>
    </xf>
    <xf numFmtId="164" fontId="4" fillId="7" borderId="20" xfId="0" applyNumberFormat="1" applyFont="1" applyFill="1" applyBorder="1" applyAlignment="1">
      <alignment horizontal="center" vertical="top" wrapText="1"/>
    </xf>
    <xf numFmtId="164" fontId="5" fillId="7" borderId="39" xfId="0" applyNumberFormat="1" applyFont="1" applyFill="1" applyBorder="1" applyAlignment="1">
      <alignment horizontal="center" vertical="top"/>
    </xf>
    <xf numFmtId="0" fontId="5" fillId="7" borderId="13" xfId="0" applyFont="1" applyFill="1" applyBorder="1" applyAlignment="1">
      <alignment horizontal="right" vertical="top" wrapText="1"/>
    </xf>
    <xf numFmtId="164" fontId="5" fillId="7" borderId="13" xfId="0" applyNumberFormat="1" applyFont="1" applyFill="1" applyBorder="1" applyAlignment="1">
      <alignment horizontal="center" vertical="top"/>
    </xf>
    <xf numFmtId="0" fontId="5" fillId="7" borderId="6" xfId="0" applyFont="1" applyFill="1" applyBorder="1" applyAlignment="1">
      <alignment horizontal="center" vertical="top" wrapText="1"/>
    </xf>
    <xf numFmtId="164" fontId="4" fillId="7" borderId="40" xfId="0" applyNumberFormat="1" applyFont="1" applyFill="1" applyBorder="1" applyAlignment="1">
      <alignment horizontal="center" vertical="top" wrapText="1"/>
    </xf>
    <xf numFmtId="0" fontId="5" fillId="7" borderId="13" xfId="0" applyFont="1" applyFill="1" applyBorder="1" applyAlignment="1">
      <alignment horizontal="center" vertical="top" wrapText="1"/>
    </xf>
    <xf numFmtId="164" fontId="4" fillId="7" borderId="31" xfId="0" applyNumberFormat="1" applyFont="1" applyFill="1" applyBorder="1" applyAlignment="1">
      <alignment horizontal="center" vertical="top" wrapText="1"/>
    </xf>
    <xf numFmtId="0" fontId="5" fillId="7" borderId="10" xfId="0" applyFont="1" applyFill="1" applyBorder="1" applyAlignment="1">
      <alignment horizontal="center" vertical="top" wrapText="1"/>
    </xf>
    <xf numFmtId="164" fontId="4" fillId="7" borderId="35" xfId="0" applyNumberFormat="1" applyFont="1" applyFill="1" applyBorder="1" applyAlignment="1">
      <alignment horizontal="center" vertical="top"/>
    </xf>
    <xf numFmtId="164" fontId="4" fillId="7" borderId="41" xfId="0" applyNumberFormat="1" applyFont="1" applyFill="1" applyBorder="1" applyAlignment="1">
      <alignment horizontal="center" vertical="top" wrapText="1"/>
    </xf>
    <xf numFmtId="164" fontId="4" fillId="7" borderId="19" xfId="0" applyNumberFormat="1" applyFont="1" applyFill="1" applyBorder="1" applyAlignment="1">
      <alignment horizontal="center" vertical="top" wrapText="1"/>
    </xf>
    <xf numFmtId="164" fontId="4" fillId="7" borderId="36" xfId="0" applyNumberFormat="1" applyFont="1" applyFill="1" applyBorder="1" applyAlignment="1">
      <alignment horizontal="center" vertical="top" wrapText="1"/>
    </xf>
    <xf numFmtId="164" fontId="4" fillId="7" borderId="17" xfId="0" applyNumberFormat="1" applyFont="1" applyFill="1" applyBorder="1" applyAlignment="1">
      <alignment horizontal="center" vertical="top" wrapText="1"/>
    </xf>
    <xf numFmtId="164" fontId="5" fillId="7" borderId="42" xfId="0" applyNumberFormat="1" applyFont="1" applyFill="1" applyBorder="1" applyAlignment="1">
      <alignment horizontal="center" vertical="top"/>
    </xf>
    <xf numFmtId="164" fontId="4" fillId="7" borderId="43" xfId="0" applyNumberFormat="1" applyFont="1" applyFill="1" applyBorder="1" applyAlignment="1">
      <alignment horizontal="center" vertical="top" wrapText="1"/>
    </xf>
    <xf numFmtId="164" fontId="5" fillId="7" borderId="24" xfId="0" applyNumberFormat="1" applyFont="1" applyFill="1" applyBorder="1" applyAlignment="1">
      <alignment horizontal="center" vertical="top"/>
    </xf>
    <xf numFmtId="164" fontId="5" fillId="2" borderId="1" xfId="0" applyNumberFormat="1"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164" fontId="4" fillId="0" borderId="1" xfId="0" applyNumberFormat="1" applyFont="1" applyBorder="1" applyAlignment="1">
      <alignment horizontal="center" vertical="top"/>
    </xf>
    <xf numFmtId="164" fontId="4" fillId="0" borderId="1" xfId="0" applyNumberFormat="1" applyFont="1" applyBorder="1" applyAlignment="1">
      <alignment horizontal="center" vertical="top" wrapText="1"/>
    </xf>
    <xf numFmtId="164" fontId="5" fillId="3" borderId="1" xfId="0" applyNumberFormat="1" applyFont="1" applyFill="1" applyBorder="1" applyAlignment="1">
      <alignment horizontal="center" vertical="top"/>
    </xf>
    <xf numFmtId="164" fontId="5" fillId="2" borderId="1" xfId="0" applyNumberFormat="1" applyFont="1" applyFill="1" applyBorder="1" applyAlignment="1">
      <alignment horizontal="center" vertical="top"/>
    </xf>
    <xf numFmtId="0" fontId="4" fillId="0" borderId="22" xfId="0" applyNumberFormat="1" applyFont="1" applyBorder="1" applyAlignment="1">
      <alignment horizontal="center" vertical="top"/>
    </xf>
    <xf numFmtId="49" fontId="5" fillId="0" borderId="44" xfId="0" applyNumberFormat="1" applyFont="1" applyFill="1" applyBorder="1" applyAlignment="1">
      <alignment horizontal="center" vertical="center" wrapText="1"/>
    </xf>
    <xf numFmtId="0" fontId="4" fillId="0" borderId="24" xfId="0" applyFont="1" applyBorder="1" applyAlignment="1">
      <alignment vertical="top" wrapText="1"/>
    </xf>
    <xf numFmtId="0" fontId="4" fillId="0" borderId="45" xfId="0" applyFont="1" applyBorder="1" applyAlignment="1">
      <alignment horizontal="center" vertical="top"/>
    </xf>
    <xf numFmtId="0" fontId="4" fillId="0" borderId="14" xfId="0" applyFont="1" applyBorder="1" applyAlignment="1">
      <alignment vertical="top" wrapText="1"/>
    </xf>
    <xf numFmtId="164" fontId="4" fillId="0" borderId="30" xfId="0" applyNumberFormat="1" applyFont="1" applyFill="1" applyBorder="1" applyAlignment="1">
      <alignment horizontal="center" vertical="top"/>
    </xf>
    <xf numFmtId="164" fontId="4" fillId="0" borderId="19" xfId="0" applyNumberFormat="1" applyFont="1" applyFill="1" applyBorder="1" applyAlignment="1">
      <alignment horizontal="center" vertical="top"/>
    </xf>
    <xf numFmtId="164" fontId="4" fillId="0" borderId="30" xfId="0" applyNumberFormat="1" applyFont="1" applyFill="1" applyBorder="1" applyAlignment="1">
      <alignment horizontal="center" vertical="top" wrapText="1"/>
    </xf>
    <xf numFmtId="164" fontId="4" fillId="0" borderId="19" xfId="0" applyNumberFormat="1" applyFont="1" applyFill="1" applyBorder="1" applyAlignment="1">
      <alignment horizontal="center" vertical="top" wrapText="1"/>
    </xf>
    <xf numFmtId="164" fontId="4" fillId="0" borderId="28" xfId="0" applyNumberFormat="1" applyFont="1" applyFill="1" applyBorder="1" applyAlignment="1">
      <alignment horizontal="center" vertical="top" wrapText="1"/>
    </xf>
    <xf numFmtId="164" fontId="4" fillId="0" borderId="43"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xf>
    <xf numFmtId="164" fontId="4" fillId="0" borderId="31" xfId="0" applyNumberFormat="1" applyFont="1" applyFill="1" applyBorder="1" applyAlignment="1">
      <alignment horizontal="center" vertical="top" wrapText="1"/>
    </xf>
    <xf numFmtId="164" fontId="4" fillId="0" borderId="20" xfId="0" applyNumberFormat="1" applyFont="1" applyFill="1" applyBorder="1" applyAlignment="1">
      <alignment horizontal="center" vertical="top" wrapText="1"/>
    </xf>
    <xf numFmtId="164" fontId="4" fillId="0" borderId="24" xfId="0" applyNumberFormat="1" applyFont="1" applyFill="1" applyBorder="1" applyAlignment="1">
      <alignment horizontal="center" vertical="top"/>
    </xf>
    <xf numFmtId="164" fontId="4" fillId="0" borderId="35" xfId="0" applyNumberFormat="1" applyFont="1" applyFill="1" applyBorder="1" applyAlignment="1">
      <alignment horizontal="center" vertical="top"/>
    </xf>
    <xf numFmtId="164" fontId="4" fillId="0" borderId="25" xfId="0" applyNumberFormat="1" applyFont="1" applyFill="1" applyBorder="1" applyAlignment="1">
      <alignment horizontal="center" vertical="top" wrapText="1"/>
    </xf>
    <xf numFmtId="164" fontId="4" fillId="0" borderId="40" xfId="0" applyNumberFormat="1" applyFont="1" applyFill="1" applyBorder="1" applyAlignment="1">
      <alignment horizontal="center" vertical="top" wrapText="1"/>
    </xf>
    <xf numFmtId="164" fontId="4" fillId="0" borderId="12" xfId="0" applyNumberFormat="1" applyFont="1" applyFill="1" applyBorder="1" applyAlignment="1">
      <alignment horizontal="center" vertical="top" wrapText="1"/>
    </xf>
    <xf numFmtId="164" fontId="4" fillId="0" borderId="17" xfId="0" applyNumberFormat="1" applyFont="1" applyFill="1" applyBorder="1" applyAlignment="1">
      <alignment horizontal="center" vertical="top" wrapText="1"/>
    </xf>
    <xf numFmtId="164" fontId="4" fillId="0" borderId="41" xfId="0" applyNumberFormat="1" applyFont="1" applyFill="1" applyBorder="1" applyAlignment="1">
      <alignment horizontal="center" vertical="top" wrapText="1"/>
    </xf>
    <xf numFmtId="164" fontId="4" fillId="0" borderId="46" xfId="0" applyNumberFormat="1" applyFont="1" applyFill="1" applyBorder="1" applyAlignment="1">
      <alignment horizontal="center" vertical="top" wrapText="1"/>
    </xf>
    <xf numFmtId="164" fontId="4" fillId="0" borderId="38" xfId="0" applyNumberFormat="1" applyFont="1" applyFill="1" applyBorder="1" applyAlignment="1">
      <alignment horizontal="center" vertical="top" wrapText="1"/>
    </xf>
    <xf numFmtId="164" fontId="4" fillId="0" borderId="24"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0" fontId="4" fillId="0" borderId="47" xfId="0" applyFont="1" applyBorder="1" applyAlignment="1">
      <alignment horizontal="left" vertical="top" wrapText="1"/>
    </xf>
    <xf numFmtId="49" fontId="5" fillId="0" borderId="9" xfId="0" applyNumberFormat="1" applyFont="1" applyBorder="1" applyAlignment="1">
      <alignment horizontal="center" vertical="top"/>
    </xf>
    <xf numFmtId="164" fontId="15" fillId="0" borderId="30" xfId="0" applyNumberFormat="1" applyFont="1" applyBorder="1" applyAlignment="1">
      <alignment horizontal="center" vertical="top" wrapText="1"/>
    </xf>
    <xf numFmtId="164" fontId="15" fillId="0" borderId="46" xfId="0" applyNumberFormat="1" applyFont="1" applyBorder="1" applyAlignment="1">
      <alignment horizontal="center" vertical="top" wrapText="1"/>
    </xf>
    <xf numFmtId="164" fontId="15" fillId="0" borderId="25" xfId="0" applyNumberFormat="1" applyFont="1" applyBorder="1" applyAlignment="1">
      <alignment horizontal="center" vertical="top" wrapText="1"/>
    </xf>
    <xf numFmtId="0" fontId="4" fillId="4" borderId="41" xfId="0" applyFont="1" applyFill="1" applyBorder="1" applyAlignment="1">
      <alignment horizontal="left" vertical="top" wrapText="1"/>
    </xf>
    <xf numFmtId="0" fontId="4" fillId="4" borderId="48" xfId="0" applyFont="1" applyFill="1" applyBorder="1" applyAlignment="1">
      <alignment horizontal="center" vertical="top"/>
    </xf>
    <xf numFmtId="0" fontId="4" fillId="4" borderId="39" xfId="0" applyFont="1" applyFill="1" applyBorder="1" applyAlignment="1">
      <alignment horizontal="left" vertical="top" wrapText="1"/>
    </xf>
    <xf numFmtId="0" fontId="4" fillId="4" borderId="49" xfId="0" applyFont="1" applyFill="1" applyBorder="1" applyAlignment="1">
      <alignment horizontal="center" vertical="top"/>
    </xf>
    <xf numFmtId="0" fontId="4" fillId="4" borderId="50" xfId="0" applyFont="1" applyFill="1" applyBorder="1" applyAlignment="1">
      <alignment horizontal="center" vertical="top"/>
    </xf>
    <xf numFmtId="0" fontId="4" fillId="0" borderId="9" xfId="0" applyFont="1" applyFill="1" applyBorder="1" applyAlignment="1">
      <alignment horizontal="center" vertical="top"/>
    </xf>
    <xf numFmtId="164" fontId="4" fillId="7" borderId="31" xfId="0" applyNumberFormat="1" applyFont="1" applyFill="1" applyBorder="1" applyAlignment="1">
      <alignment horizontal="center" vertical="top"/>
    </xf>
    <xf numFmtId="164" fontId="4" fillId="0" borderId="31" xfId="0" applyNumberFormat="1" applyFont="1" applyFill="1" applyBorder="1" applyAlignment="1">
      <alignment horizontal="center" vertical="top"/>
    </xf>
    <xf numFmtId="164" fontId="4" fillId="0" borderId="20" xfId="0" applyNumberFormat="1" applyFont="1" applyFill="1" applyBorder="1" applyAlignment="1">
      <alignment horizontal="center" vertical="top"/>
    </xf>
    <xf numFmtId="0" fontId="4" fillId="0" borderId="21" xfId="0" applyFont="1" applyFill="1" applyBorder="1" applyAlignment="1">
      <alignment vertical="top" wrapText="1"/>
    </xf>
    <xf numFmtId="0" fontId="4" fillId="0" borderId="21" xfId="0" applyFont="1" applyBorder="1" applyAlignment="1">
      <alignment vertical="top"/>
    </xf>
    <xf numFmtId="0" fontId="4" fillId="0" borderId="51" xfId="0" applyFont="1" applyBorder="1" applyAlignment="1">
      <alignment vertical="top"/>
    </xf>
    <xf numFmtId="0" fontId="4" fillId="0" borderId="18" xfId="0" applyFont="1" applyBorder="1" applyAlignment="1">
      <alignment vertical="top"/>
    </xf>
    <xf numFmtId="0" fontId="4" fillId="0" borderId="52" xfId="0" applyFont="1" applyBorder="1" applyAlignment="1">
      <alignment vertical="top"/>
    </xf>
    <xf numFmtId="1" fontId="4" fillId="0" borderId="45" xfId="0" applyNumberFormat="1" applyFont="1" applyFill="1" applyBorder="1" applyAlignment="1">
      <alignment horizontal="center" vertical="top" wrapText="1"/>
    </xf>
    <xf numFmtId="49" fontId="5" fillId="0" borderId="9" xfId="0" applyNumberFormat="1" applyFont="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21" xfId="0" applyNumberFormat="1" applyFont="1" applyFill="1" applyBorder="1" applyAlignment="1">
      <alignment vertical="top" wrapText="1"/>
    </xf>
    <xf numFmtId="49" fontId="4" fillId="0" borderId="45" xfId="0" applyNumberFormat="1" applyFont="1" applyFill="1" applyBorder="1" applyAlignment="1">
      <alignment vertical="top" wrapText="1"/>
    </xf>
    <xf numFmtId="0" fontId="4" fillId="0" borderId="14" xfId="0" applyFont="1" applyBorder="1" applyAlignment="1">
      <alignment vertical="top"/>
    </xf>
    <xf numFmtId="0" fontId="4" fillId="0" borderId="53" xfId="0" applyFont="1" applyBorder="1" applyAlignment="1">
      <alignment vertical="top"/>
    </xf>
    <xf numFmtId="49" fontId="4" fillId="0" borderId="1" xfId="0" applyNumberFormat="1" applyFont="1" applyFill="1" applyBorder="1" applyAlignment="1">
      <alignment horizontal="center" vertical="top" wrapText="1"/>
    </xf>
    <xf numFmtId="164" fontId="4" fillId="0" borderId="24" xfId="0" applyNumberFormat="1" applyFont="1" applyFill="1" applyBorder="1" applyAlignment="1">
      <alignment vertical="top" wrapText="1"/>
    </xf>
    <xf numFmtId="0" fontId="4" fillId="0" borderId="7" xfId="0" applyFont="1" applyBorder="1" applyAlignment="1">
      <alignment vertical="top"/>
    </xf>
    <xf numFmtId="1" fontId="4" fillId="0" borderId="48" xfId="0" applyNumberFormat="1" applyFont="1" applyFill="1" applyBorder="1" applyAlignment="1">
      <alignment horizontal="center" vertical="top" wrapText="1"/>
    </xf>
    <xf numFmtId="164" fontId="4" fillId="0" borderId="48" xfId="0" applyNumberFormat="1" applyFont="1" applyFill="1" applyBorder="1" applyAlignment="1">
      <alignment horizontal="center" vertical="top" wrapText="1"/>
    </xf>
    <xf numFmtId="49" fontId="5" fillId="5" borderId="29" xfId="0" applyNumberFormat="1" applyFont="1" applyFill="1" applyBorder="1" applyAlignment="1">
      <alignment horizontal="left" vertical="top"/>
    </xf>
    <xf numFmtId="0" fontId="4" fillId="0" borderId="51" xfId="0" applyFont="1" applyBorder="1" applyAlignment="1">
      <alignment vertical="top" wrapText="1"/>
    </xf>
    <xf numFmtId="164" fontId="4" fillId="0" borderId="19" xfId="0" applyNumberFormat="1" applyFont="1" applyFill="1" applyBorder="1" applyAlignment="1">
      <alignment horizontal="left" vertical="top"/>
    </xf>
    <xf numFmtId="164" fontId="4" fillId="0" borderId="20" xfId="0" applyNumberFormat="1" applyFont="1" applyFill="1" applyBorder="1" applyAlignment="1">
      <alignment horizontal="left" vertical="top"/>
    </xf>
    <xf numFmtId="49" fontId="4" fillId="0" borderId="21" xfId="0" applyNumberFormat="1" applyFont="1" applyFill="1" applyBorder="1" applyAlignment="1">
      <alignment horizontal="center" vertical="top"/>
    </xf>
    <xf numFmtId="49" fontId="4" fillId="0" borderId="18"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0" fontId="4" fillId="4" borderId="54" xfId="0" applyFont="1" applyFill="1" applyBorder="1" applyAlignment="1">
      <alignment vertical="top"/>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19" xfId="0" applyFont="1" applyBorder="1" applyAlignment="1">
      <alignment vertical="top"/>
    </xf>
    <xf numFmtId="0" fontId="4" fillId="0" borderId="20" xfId="0" applyFont="1" applyBorder="1" applyAlignment="1">
      <alignment vertical="top"/>
    </xf>
    <xf numFmtId="0" fontId="4" fillId="0" borderId="15" xfId="0" applyFont="1" applyBorder="1" applyAlignment="1">
      <alignment vertical="top"/>
    </xf>
    <xf numFmtId="0" fontId="4" fillId="0" borderId="53" xfId="0" applyNumberFormat="1" applyFont="1" applyBorder="1" applyAlignment="1">
      <alignment horizontal="center" vertical="top"/>
    </xf>
    <xf numFmtId="0" fontId="4" fillId="0" borderId="51" xfId="0" applyNumberFormat="1" applyFont="1" applyBorder="1" applyAlignment="1">
      <alignment horizontal="center" vertical="top"/>
    </xf>
    <xf numFmtId="0" fontId="4" fillId="0" borderId="52" xfId="0" applyNumberFormat="1" applyFont="1" applyBorder="1" applyAlignment="1">
      <alignment horizontal="center" vertical="top"/>
    </xf>
    <xf numFmtId="49" fontId="4" fillId="0" borderId="55" xfId="0" applyNumberFormat="1" applyFont="1" applyFill="1" applyBorder="1" applyAlignment="1">
      <alignment horizontal="center" vertical="top"/>
    </xf>
    <xf numFmtId="1" fontId="4" fillId="0" borderId="18" xfId="0" applyNumberFormat="1" applyFont="1" applyFill="1" applyBorder="1" applyAlignment="1">
      <alignment horizontal="center" vertical="top" wrapText="1"/>
    </xf>
    <xf numFmtId="164" fontId="4" fillId="0" borderId="15" xfId="0" applyNumberFormat="1" applyFont="1" applyFill="1" applyBorder="1" applyAlignment="1">
      <alignment vertical="top" wrapText="1"/>
    </xf>
    <xf numFmtId="1" fontId="4" fillId="0" borderId="56" xfId="0" applyNumberFormat="1" applyFont="1" applyFill="1" applyBorder="1" applyAlignment="1">
      <alignment horizontal="center" vertical="top" wrapText="1"/>
    </xf>
    <xf numFmtId="0" fontId="4" fillId="0" borderId="46" xfId="0" applyFont="1" applyFill="1" applyBorder="1" applyAlignment="1">
      <alignment vertical="top" wrapText="1"/>
    </xf>
    <xf numFmtId="0" fontId="4" fillId="0" borderId="47" xfId="0" applyFont="1" applyFill="1" applyBorder="1" applyAlignment="1">
      <alignment horizontal="center" vertical="top"/>
    </xf>
    <xf numFmtId="0" fontId="4" fillId="0" borderId="53" xfId="0" applyFont="1" applyFill="1" applyBorder="1" applyAlignment="1">
      <alignment horizontal="center" vertical="top"/>
    </xf>
    <xf numFmtId="0" fontId="4" fillId="0" borderId="19" xfId="0" applyFont="1" applyFill="1" applyBorder="1" applyAlignment="1">
      <alignment horizontal="left" vertical="top" wrapText="1"/>
    </xf>
    <xf numFmtId="0" fontId="4" fillId="0" borderId="35"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0" xfId="0" applyFont="1" applyFill="1" applyAlignment="1">
      <alignment horizontal="center" vertical="top"/>
    </xf>
    <xf numFmtId="0" fontId="4" fillId="0" borderId="20" xfId="0" applyFont="1" applyFill="1" applyBorder="1" applyAlignment="1">
      <alignment vertical="top" wrapText="1"/>
    </xf>
    <xf numFmtId="164" fontId="4" fillId="0" borderId="57" xfId="0" applyNumberFormat="1" applyFont="1" applyFill="1" applyBorder="1" applyAlignment="1">
      <alignment horizontal="center" vertical="top"/>
    </xf>
    <xf numFmtId="164" fontId="4" fillId="8" borderId="35" xfId="0" applyNumberFormat="1" applyFont="1" applyFill="1" applyBorder="1" applyAlignment="1">
      <alignment horizontal="center" vertical="top"/>
    </xf>
    <xf numFmtId="164" fontId="4" fillId="8" borderId="36" xfId="0" applyNumberFormat="1" applyFont="1" applyFill="1" applyBorder="1" applyAlignment="1">
      <alignment horizontal="center" vertical="top"/>
    </xf>
    <xf numFmtId="164" fontId="5" fillId="7" borderId="36" xfId="0" applyNumberFormat="1" applyFont="1" applyFill="1" applyBorder="1" applyAlignment="1">
      <alignment horizontal="center" vertical="top" wrapText="1"/>
    </xf>
    <xf numFmtId="0" fontId="4" fillId="0" borderId="0" xfId="0" applyFont="1" applyBorder="1"/>
    <xf numFmtId="164" fontId="4" fillId="8" borderId="58" xfId="0" applyNumberFormat="1" applyFont="1" applyFill="1" applyBorder="1" applyAlignment="1">
      <alignment horizontal="center" vertical="top" wrapText="1"/>
    </xf>
    <xf numFmtId="164" fontId="4" fillId="4" borderId="59" xfId="0" applyNumberFormat="1" applyFont="1" applyFill="1" applyBorder="1" applyAlignment="1">
      <alignment horizontal="center" vertical="top"/>
    </xf>
    <xf numFmtId="0" fontId="4" fillId="4" borderId="46" xfId="0" applyFont="1" applyFill="1" applyBorder="1" applyAlignment="1">
      <alignment vertical="top" wrapText="1"/>
    </xf>
    <xf numFmtId="0" fontId="4" fillId="0" borderId="19" xfId="0" applyFont="1" applyFill="1" applyBorder="1" applyAlignment="1">
      <alignment vertical="top"/>
    </xf>
    <xf numFmtId="0" fontId="5" fillId="0" borderId="46" xfId="0" applyFont="1" applyFill="1" applyBorder="1" applyAlignment="1">
      <alignment vertical="top" wrapText="1"/>
    </xf>
    <xf numFmtId="0" fontId="5" fillId="0" borderId="48" xfId="0" applyFont="1" applyFill="1" applyBorder="1" applyAlignment="1">
      <alignment horizontal="center" vertical="top"/>
    </xf>
    <xf numFmtId="0" fontId="5" fillId="0" borderId="59" xfId="0" applyFont="1" applyFill="1" applyBorder="1" applyAlignment="1">
      <alignment horizontal="center" vertical="top"/>
    </xf>
    <xf numFmtId="164" fontId="5" fillId="0" borderId="30" xfId="0" applyNumberFormat="1" applyFont="1" applyFill="1" applyBorder="1" applyAlignment="1">
      <alignment vertical="top" wrapText="1"/>
    </xf>
    <xf numFmtId="1" fontId="5" fillId="0" borderId="21" xfId="0" applyNumberFormat="1" applyFont="1" applyFill="1" applyBorder="1" applyAlignment="1">
      <alignment horizontal="center" vertical="top" wrapText="1"/>
    </xf>
    <xf numFmtId="0" fontId="5" fillId="0" borderId="51" xfId="0" applyFont="1" applyFill="1" applyBorder="1" applyAlignment="1">
      <alignment horizontal="center" vertical="top"/>
    </xf>
    <xf numFmtId="164" fontId="5" fillId="7" borderId="35" xfId="0" applyNumberFormat="1" applyFont="1" applyFill="1" applyBorder="1" applyAlignment="1">
      <alignment horizontal="center" vertical="top"/>
    </xf>
    <xf numFmtId="0" fontId="4" fillId="0" borderId="20" xfId="0" applyFont="1" applyBorder="1" applyAlignment="1">
      <alignment horizontal="center" vertical="top"/>
    </xf>
    <xf numFmtId="164" fontId="4" fillId="0" borderId="0" xfId="0" applyNumberFormat="1" applyFont="1" applyFill="1" applyAlignment="1">
      <alignment horizontal="center" vertical="top"/>
    </xf>
    <xf numFmtId="0" fontId="4" fillId="0" borderId="50" xfId="0" applyNumberFormat="1" applyFont="1" applyFill="1" applyBorder="1" applyAlignment="1">
      <alignment horizontal="center" vertical="top"/>
    </xf>
    <xf numFmtId="0" fontId="4" fillId="0" borderId="53" xfId="0" applyFont="1" applyBorder="1" applyAlignment="1">
      <alignment vertical="top" wrapText="1"/>
    </xf>
    <xf numFmtId="49" fontId="5" fillId="9" borderId="4" xfId="0" applyNumberFormat="1" applyFont="1" applyFill="1" applyBorder="1" applyAlignment="1">
      <alignment horizontal="center" vertical="top"/>
    </xf>
    <xf numFmtId="0" fontId="5" fillId="0" borderId="52" xfId="0" applyFont="1" applyFill="1" applyBorder="1" applyAlignment="1">
      <alignment vertical="center" textRotation="90" wrapText="1"/>
    </xf>
    <xf numFmtId="0" fontId="5" fillId="0" borderId="53" xfId="0" applyFont="1" applyFill="1" applyBorder="1" applyAlignment="1">
      <alignment vertical="center" textRotation="90" wrapText="1"/>
    </xf>
    <xf numFmtId="0" fontId="4" fillId="0" borderId="56" xfId="0" applyFont="1" applyFill="1" applyBorder="1" applyAlignment="1">
      <alignment vertical="top" wrapText="1"/>
    </xf>
    <xf numFmtId="49" fontId="5" fillId="0" borderId="22" xfId="0" applyNumberFormat="1" applyFont="1" applyBorder="1" applyAlignment="1">
      <alignment horizontal="center" vertical="top"/>
    </xf>
    <xf numFmtId="0" fontId="4" fillId="0" borderId="13" xfId="0" applyFont="1" applyFill="1" applyBorder="1" applyAlignment="1">
      <alignment horizontal="center" vertical="top"/>
    </xf>
    <xf numFmtId="164" fontId="4" fillId="7" borderId="13" xfId="0" applyNumberFormat="1" applyFont="1" applyFill="1" applyBorder="1" applyAlignment="1">
      <alignment horizontal="center" vertical="top"/>
    </xf>
    <xf numFmtId="164" fontId="4" fillId="0" borderId="3" xfId="0" applyNumberFormat="1" applyFont="1" applyFill="1" applyBorder="1" applyAlignment="1">
      <alignment horizontal="center" vertical="top"/>
    </xf>
    <xf numFmtId="164" fontId="4" fillId="0" borderId="13" xfId="0" applyNumberFormat="1" applyFont="1" applyFill="1" applyBorder="1" applyAlignment="1">
      <alignment horizontal="center" vertical="top"/>
    </xf>
    <xf numFmtId="0" fontId="4" fillId="0" borderId="37" xfId="0" applyFont="1" applyFill="1" applyBorder="1" applyAlignment="1">
      <alignment horizontal="center" vertical="top"/>
    </xf>
    <xf numFmtId="0" fontId="4" fillId="0" borderId="10" xfId="0" applyFont="1" applyFill="1" applyBorder="1" applyAlignment="1">
      <alignment vertical="top"/>
    </xf>
    <xf numFmtId="0" fontId="4" fillId="0" borderId="44" xfId="0" applyFont="1" applyBorder="1" applyAlignment="1">
      <alignment vertical="top"/>
    </xf>
    <xf numFmtId="49" fontId="5" fillId="4" borderId="30" xfId="0" applyNumberFormat="1" applyFont="1" applyFill="1" applyBorder="1" applyAlignment="1">
      <alignment vertical="top"/>
    </xf>
    <xf numFmtId="49" fontId="5" fillId="4" borderId="31" xfId="0" applyNumberFormat="1" applyFont="1" applyFill="1" applyBorder="1" applyAlignment="1">
      <alignment vertical="top"/>
    </xf>
    <xf numFmtId="49" fontId="5" fillId="4" borderId="14" xfId="0" applyNumberFormat="1" applyFont="1" applyFill="1" applyBorder="1" applyAlignment="1">
      <alignment vertical="top"/>
    </xf>
    <xf numFmtId="0" fontId="4" fillId="0" borderId="18" xfId="0" applyFont="1" applyFill="1" applyBorder="1" applyAlignment="1">
      <alignment vertical="top" wrapText="1"/>
    </xf>
    <xf numFmtId="0" fontId="4" fillId="0" borderId="7" xfId="0" applyFont="1" applyFill="1" applyBorder="1" applyAlignment="1">
      <alignment vertical="top" wrapText="1"/>
    </xf>
    <xf numFmtId="0" fontId="5" fillId="0" borderId="51" xfId="0" applyFont="1" applyFill="1" applyBorder="1" applyAlignment="1">
      <alignment vertical="top" wrapText="1"/>
    </xf>
    <xf numFmtId="0" fontId="5" fillId="0" borderId="52" xfId="0" applyFont="1" applyFill="1" applyBorder="1" applyAlignment="1">
      <alignment vertical="top" wrapText="1"/>
    </xf>
    <xf numFmtId="0" fontId="5" fillId="0" borderId="53" xfId="0" applyFont="1" applyFill="1" applyBorder="1" applyAlignment="1">
      <alignment vertical="top" wrapText="1"/>
    </xf>
    <xf numFmtId="164" fontId="4" fillId="8" borderId="20" xfId="0" applyNumberFormat="1" applyFont="1" applyFill="1" applyBorder="1" applyAlignment="1">
      <alignment horizontal="center" vertical="top"/>
    </xf>
    <xf numFmtId="0" fontId="4" fillId="0" borderId="17" xfId="0" applyFont="1" applyFill="1" applyBorder="1" applyAlignment="1">
      <alignment horizontal="center" vertical="top"/>
    </xf>
    <xf numFmtId="0" fontId="4" fillId="0" borderId="13" xfId="0" applyFont="1" applyBorder="1" applyAlignment="1">
      <alignment horizontal="center" vertical="top"/>
    </xf>
    <xf numFmtId="164" fontId="4" fillId="7" borderId="3" xfId="0" applyNumberFormat="1" applyFont="1" applyFill="1" applyBorder="1" applyAlignment="1">
      <alignment horizontal="center" vertical="top" wrapText="1"/>
    </xf>
    <xf numFmtId="164" fontId="4" fillId="0" borderId="3" xfId="0" applyNumberFormat="1" applyFont="1" applyFill="1" applyBorder="1" applyAlignment="1">
      <alignment horizontal="center" vertical="top" wrapText="1"/>
    </xf>
    <xf numFmtId="164" fontId="4" fillId="8" borderId="13" xfId="0" applyNumberFormat="1" applyFont="1" applyFill="1" applyBorder="1" applyAlignment="1">
      <alignment horizontal="center" vertical="top"/>
    </xf>
    <xf numFmtId="0" fontId="4" fillId="0" borderId="60" xfId="0" applyFont="1" applyFill="1" applyBorder="1" applyAlignment="1">
      <alignment vertical="top"/>
    </xf>
    <xf numFmtId="0" fontId="9" fillId="0" borderId="0" xfId="0" applyFont="1"/>
    <xf numFmtId="0" fontId="6" fillId="6" borderId="0" xfId="0" applyFont="1" applyFill="1" applyBorder="1" applyAlignment="1">
      <alignment horizontal="left" wrapText="1"/>
    </xf>
    <xf numFmtId="0" fontId="9" fillId="0" borderId="0" xfId="0" applyFont="1" applyAlignment="1">
      <alignment horizontal="left" wrapText="1"/>
    </xf>
    <xf numFmtId="0" fontId="18" fillId="0" borderId="0" xfId="0" applyFont="1" applyAlignment="1">
      <alignment horizontal="center" vertical="top" wrapText="1"/>
    </xf>
    <xf numFmtId="0" fontId="18" fillId="0" borderId="0" xfId="0" applyFont="1" applyFill="1" applyAlignment="1">
      <alignment horizontal="center"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0" fontId="17" fillId="0" borderId="0" xfId="0" applyFont="1" applyFill="1" applyBorder="1" applyAlignment="1">
      <alignment vertical="top"/>
    </xf>
    <xf numFmtId="0" fontId="7" fillId="0" borderId="0" xfId="0" applyFont="1" applyFill="1" applyBorder="1" applyAlignment="1">
      <alignment vertical="top"/>
    </xf>
    <xf numFmtId="0" fontId="19" fillId="0" borderId="0" xfId="0" applyFont="1" applyFill="1" applyBorder="1" applyAlignment="1">
      <alignment vertical="top"/>
    </xf>
    <xf numFmtId="164" fontId="4" fillId="0" borderId="36" xfId="1" applyNumberFormat="1" applyFont="1" applyFill="1" applyBorder="1" applyAlignment="1">
      <alignment horizontal="center" vertical="top" wrapText="1"/>
    </xf>
    <xf numFmtId="164" fontId="4" fillId="0" borderId="17" xfId="1" applyNumberFormat="1" applyFont="1" applyFill="1" applyBorder="1" applyAlignment="1">
      <alignment horizontal="center" vertical="top" wrapText="1"/>
    </xf>
    <xf numFmtId="164" fontId="4" fillId="0" borderId="0" xfId="1" applyNumberFormat="1" applyFont="1" applyFill="1" applyBorder="1" applyAlignment="1">
      <alignment horizontal="center" vertical="top" wrapText="1"/>
    </xf>
    <xf numFmtId="0" fontId="20" fillId="0" borderId="0" xfId="1" applyFont="1" applyAlignment="1">
      <alignment vertical="center" wrapText="1"/>
    </xf>
    <xf numFmtId="0" fontId="4" fillId="8" borderId="35" xfId="0" applyFont="1" applyFill="1" applyBorder="1" applyAlignment="1">
      <alignment horizontal="left" vertical="top" wrapText="1"/>
    </xf>
    <xf numFmtId="0" fontId="18" fillId="0" borderId="0" xfId="0" applyFont="1" applyAlignment="1">
      <alignment horizontal="center" vertical="top" wrapText="1"/>
    </xf>
    <xf numFmtId="0" fontId="7" fillId="0" borderId="0" xfId="0" applyFont="1" applyFill="1" applyBorder="1" applyAlignment="1">
      <alignment vertical="top" wrapText="1"/>
    </xf>
    <xf numFmtId="0" fontId="9" fillId="0" borderId="0" xfId="0" applyFont="1" applyFill="1" applyAlignment="1">
      <alignment vertical="top" wrapText="1"/>
    </xf>
    <xf numFmtId="0" fontId="17" fillId="6" borderId="0" xfId="0" applyFont="1" applyFill="1" applyBorder="1" applyAlignment="1">
      <alignment horizontal="center" vertical="top" wrapText="1"/>
    </xf>
    <xf numFmtId="0" fontId="6" fillId="6" borderId="0" xfId="0" applyFont="1" applyFill="1" applyBorder="1" applyAlignment="1">
      <alignment wrapText="1"/>
    </xf>
    <xf numFmtId="0" fontId="9" fillId="6" borderId="0" xfId="0" applyFont="1" applyFill="1" applyAlignment="1">
      <alignment wrapText="1"/>
    </xf>
    <xf numFmtId="0" fontId="6" fillId="6" borderId="0" xfId="0" applyFont="1" applyFill="1" applyBorder="1" applyAlignment="1">
      <alignment horizontal="left" wrapText="1"/>
    </xf>
    <xf numFmtId="0" fontId="9" fillId="0" borderId="0" xfId="0" applyFont="1"/>
    <xf numFmtId="0" fontId="9" fillId="0" borderId="0" xfId="0" applyFont="1" applyAlignment="1">
      <alignment horizontal="left" wrapText="1"/>
    </xf>
    <xf numFmtId="0" fontId="20" fillId="0" borderId="0" xfId="1" applyFont="1" applyBorder="1" applyAlignment="1">
      <alignment horizontal="left" vertical="top" wrapText="1"/>
    </xf>
    <xf numFmtId="0" fontId="20" fillId="0" borderId="0" xfId="1" applyFont="1" applyAlignment="1">
      <alignment horizontal="left" vertical="center" wrapText="1"/>
    </xf>
    <xf numFmtId="0" fontId="7" fillId="0" borderId="0" xfId="0" applyFont="1" applyFill="1" applyAlignment="1">
      <alignment horizontal="righ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17" fillId="0" borderId="0" xfId="0" applyFont="1" applyFill="1" applyBorder="1" applyAlignment="1">
      <alignment vertical="top" wrapText="1"/>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14" xfId="0" applyFont="1" applyFill="1" applyBorder="1" applyAlignment="1">
      <alignment horizontal="left" vertical="top" wrapText="1"/>
    </xf>
    <xf numFmtId="1" fontId="4" fillId="0" borderId="18" xfId="0" applyNumberFormat="1" applyFont="1" applyFill="1" applyBorder="1" applyAlignment="1">
      <alignment horizontal="center" vertical="top" wrapText="1"/>
    </xf>
    <xf numFmtId="1" fontId="4" fillId="0" borderId="7" xfId="0" applyNumberFormat="1" applyFont="1" applyFill="1" applyBorder="1" applyAlignment="1">
      <alignment horizontal="center" vertical="top" wrapText="1"/>
    </xf>
    <xf numFmtId="0" fontId="4" fillId="0" borderId="8" xfId="0" applyFont="1" applyFill="1" applyBorder="1" applyAlignment="1">
      <alignment horizontal="center" vertical="top"/>
    </xf>
    <xf numFmtId="0" fontId="4" fillId="0" borderId="34" xfId="0" applyFont="1" applyFill="1" applyBorder="1" applyAlignment="1">
      <alignment horizontal="center" vertical="top"/>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39"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4" xfId="0" applyFont="1" applyBorder="1" applyAlignment="1">
      <alignment horizontal="left" vertical="top" wrapText="1"/>
    </xf>
    <xf numFmtId="49" fontId="4" fillId="0" borderId="49"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164" fontId="4" fillId="0" borderId="39" xfId="0" applyNumberFormat="1" applyFont="1" applyFill="1" applyBorder="1" applyAlignment="1">
      <alignment horizontal="left" vertical="top" wrapText="1"/>
    </xf>
    <xf numFmtId="164" fontId="4" fillId="0" borderId="14" xfId="0" applyNumberFormat="1" applyFont="1" applyFill="1" applyBorder="1" applyAlignment="1">
      <alignment horizontal="left" vertical="top" wrapText="1"/>
    </xf>
    <xf numFmtId="1" fontId="4" fillId="0" borderId="49" xfId="0" applyNumberFormat="1" applyFont="1" applyFill="1" applyBorder="1" applyAlignment="1">
      <alignment horizontal="center" vertical="top" wrapText="1"/>
    </xf>
    <xf numFmtId="0" fontId="4" fillId="0" borderId="64" xfId="0" applyFont="1" applyFill="1" applyBorder="1" applyAlignment="1">
      <alignment horizontal="center" vertical="top"/>
    </xf>
    <xf numFmtId="0" fontId="4" fillId="0" borderId="53" xfId="0" applyFont="1" applyFill="1" applyBorder="1" applyAlignment="1">
      <alignment horizontal="center" vertical="top"/>
    </xf>
    <xf numFmtId="164" fontId="4" fillId="0" borderId="30" xfId="0" applyNumberFormat="1" applyFont="1" applyFill="1" applyBorder="1" applyAlignment="1">
      <alignment vertical="top" wrapText="1"/>
    </xf>
    <xf numFmtId="0" fontId="0" fillId="0" borderId="14" xfId="0" applyBorder="1" applyAlignment="1">
      <alignment vertical="top" wrapText="1"/>
    </xf>
    <xf numFmtId="1" fontId="4" fillId="0" borderId="21" xfId="0" applyNumberFormat="1" applyFont="1" applyFill="1" applyBorder="1" applyAlignment="1">
      <alignment horizontal="center" vertical="top" wrapText="1"/>
    </xf>
    <xf numFmtId="0" fontId="0" fillId="0" borderId="7" xfId="0" applyBorder="1" applyAlignment="1">
      <alignment horizontal="center" vertical="top" wrapText="1"/>
    </xf>
    <xf numFmtId="164" fontId="4" fillId="0" borderId="42" xfId="0" applyNumberFormat="1" applyFont="1" applyFill="1" applyBorder="1" applyAlignment="1">
      <alignment vertical="top" wrapText="1"/>
    </xf>
    <xf numFmtId="164" fontId="4" fillId="0" borderId="15" xfId="0" applyNumberFormat="1" applyFont="1" applyFill="1" applyBorder="1" applyAlignment="1">
      <alignment vertical="top" wrapText="1"/>
    </xf>
    <xf numFmtId="0" fontId="4" fillId="0" borderId="70" xfId="0" applyFont="1" applyFill="1" applyBorder="1" applyAlignment="1">
      <alignment horizontal="center" vertical="top"/>
    </xf>
    <xf numFmtId="0" fontId="4" fillId="0" borderId="67" xfId="0" applyFont="1" applyFill="1" applyBorder="1" applyAlignment="1">
      <alignment horizontal="center" vertical="top"/>
    </xf>
    <xf numFmtId="164" fontId="4" fillId="0" borderId="20" xfId="0" applyNumberFormat="1" applyFont="1" applyFill="1" applyBorder="1" applyAlignment="1">
      <alignment vertical="top" wrapText="1"/>
    </xf>
    <xf numFmtId="1" fontId="4" fillId="0" borderId="69" xfId="0" applyNumberFormat="1" applyFont="1" applyFill="1" applyBorder="1" applyAlignment="1">
      <alignment horizontal="center" vertical="top" wrapText="1"/>
    </xf>
    <xf numFmtId="1" fontId="4" fillId="0" borderId="56" xfId="0" applyNumberFormat="1" applyFont="1" applyFill="1" applyBorder="1" applyAlignment="1">
      <alignment horizontal="center" vertical="top" wrapText="1"/>
    </xf>
    <xf numFmtId="0" fontId="4" fillId="0" borderId="20" xfId="0" applyFont="1" applyFill="1" applyBorder="1" applyAlignment="1">
      <alignment vertical="top" wrapText="1"/>
    </xf>
    <xf numFmtId="0" fontId="4" fillId="0" borderId="15" xfId="0" applyFont="1" applyFill="1" applyBorder="1" applyAlignment="1">
      <alignment vertical="top" wrapText="1"/>
    </xf>
    <xf numFmtId="0" fontId="4" fillId="0" borderId="51" xfId="0" applyNumberFormat="1" applyFont="1" applyFill="1" applyBorder="1" applyAlignment="1">
      <alignment horizontal="center" vertical="top" wrapText="1"/>
    </xf>
    <xf numFmtId="0" fontId="4" fillId="0" borderId="53" xfId="0" applyNumberFormat="1" applyFont="1" applyFill="1" applyBorder="1" applyAlignment="1">
      <alignment horizontal="center"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23" xfId="0" applyFont="1" applyFill="1" applyBorder="1" applyAlignment="1">
      <alignment horizontal="left" vertical="top" wrapText="1"/>
    </xf>
    <xf numFmtId="0" fontId="5" fillId="5" borderId="61" xfId="0" applyFont="1" applyFill="1" applyBorder="1" applyAlignment="1">
      <alignment horizontal="left" vertical="top" wrapText="1"/>
    </xf>
    <xf numFmtId="0" fontId="4" fillId="0" borderId="51" xfId="0" applyFont="1" applyFill="1" applyBorder="1" applyAlignment="1">
      <alignment horizontal="center" vertical="top" wrapText="1"/>
    </xf>
    <xf numFmtId="0" fontId="4" fillId="0" borderId="63" xfId="0" applyFont="1" applyFill="1" applyBorder="1" applyAlignment="1">
      <alignment horizontal="center" vertical="top" wrapText="1"/>
    </xf>
    <xf numFmtId="0" fontId="4" fillId="0" borderId="30" xfId="0" applyFont="1" applyBorder="1" applyAlignment="1">
      <alignment horizontal="left" vertical="top" wrapText="1"/>
    </xf>
    <xf numFmtId="0" fontId="4" fillId="0" borderId="38" xfId="0" applyFont="1" applyBorder="1" applyAlignment="1">
      <alignment horizontal="left" vertical="top" wrapText="1"/>
    </xf>
    <xf numFmtId="0" fontId="4" fillId="0" borderId="21" xfId="0" applyFont="1" applyBorder="1" applyAlignment="1">
      <alignment horizontal="center" vertical="top"/>
    </xf>
    <xf numFmtId="0" fontId="4" fillId="0" borderId="69" xfId="0" applyFont="1" applyBorder="1" applyAlignment="1">
      <alignment horizontal="center" vertical="top"/>
    </xf>
    <xf numFmtId="0" fontId="4" fillId="0" borderId="51" xfId="0" applyFont="1" applyFill="1" applyBorder="1" applyAlignment="1">
      <alignment horizontal="center" vertical="top"/>
    </xf>
    <xf numFmtId="0" fontId="4" fillId="0" borderId="52" xfId="0" applyFont="1" applyFill="1" applyBorder="1" applyAlignment="1">
      <alignment horizontal="center" vertical="top"/>
    </xf>
    <xf numFmtId="0" fontId="4" fillId="0" borderId="14" xfId="0" applyFont="1" applyBorder="1" applyAlignment="1">
      <alignment horizontal="left" vertical="top" wrapText="1"/>
    </xf>
    <xf numFmtId="0" fontId="4" fillId="0" borderId="21"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52" xfId="0" applyFont="1" applyFill="1" applyBorder="1" applyAlignment="1">
      <alignment horizontal="center" vertical="top" wrapText="1"/>
    </xf>
    <xf numFmtId="49" fontId="6" fillId="4" borderId="8" xfId="0" applyNumberFormat="1" applyFont="1" applyFill="1" applyBorder="1" applyAlignment="1">
      <alignment horizontal="center" vertical="top"/>
    </xf>
    <xf numFmtId="0" fontId="4" fillId="0" borderId="31" xfId="0" applyFont="1" applyBorder="1" applyAlignment="1">
      <alignment horizontal="left" vertical="top" wrapText="1"/>
    </xf>
    <xf numFmtId="0" fontId="2" fillId="0" borderId="19" xfId="0" applyFont="1" applyBorder="1" applyAlignment="1">
      <alignment horizontal="center" vertical="top"/>
    </xf>
    <xf numFmtId="0" fontId="2" fillId="0" borderId="17" xfId="0" applyFont="1" applyBorder="1" applyAlignment="1">
      <alignment horizontal="center" vertical="top"/>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30" xfId="0" applyFont="1" applyBorder="1" applyAlignment="1">
      <alignment vertical="top" wrapText="1"/>
    </xf>
    <xf numFmtId="0" fontId="4" fillId="0" borderId="14" xfId="0" applyFont="1" applyBorder="1" applyAlignment="1">
      <alignment vertical="top" wrapText="1"/>
    </xf>
    <xf numFmtId="0" fontId="4" fillId="0" borderId="4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8" xfId="0" applyFont="1" applyFill="1" applyBorder="1" applyAlignment="1">
      <alignment horizontal="left" vertical="top" wrapText="1"/>
    </xf>
    <xf numFmtId="0" fontId="4" fillId="0" borderId="7" xfId="0" applyFont="1" applyFill="1" applyBorder="1" applyAlignment="1">
      <alignment horizontal="left" vertical="top" wrapText="1"/>
    </xf>
    <xf numFmtId="49" fontId="5" fillId="0" borderId="51" xfId="0" applyNumberFormat="1" applyFont="1" applyFill="1" applyBorder="1" applyAlignment="1">
      <alignment horizontal="center" vertical="center" textRotation="90" wrapText="1"/>
    </xf>
    <xf numFmtId="49" fontId="5" fillId="0" borderId="52" xfId="0" applyNumberFormat="1" applyFont="1" applyFill="1" applyBorder="1" applyAlignment="1">
      <alignment horizontal="center" vertical="center" textRotation="90" wrapText="1"/>
    </xf>
    <xf numFmtId="49" fontId="5" fillId="0" borderId="63" xfId="0" applyNumberFormat="1" applyFont="1" applyFill="1" applyBorder="1" applyAlignment="1">
      <alignment horizontal="center" vertical="center" textRotation="90" wrapText="1"/>
    </xf>
    <xf numFmtId="49" fontId="5" fillId="4" borderId="19" xfId="0" applyNumberFormat="1" applyFont="1" applyFill="1" applyBorder="1" applyAlignment="1">
      <alignment horizontal="center" vertical="top"/>
    </xf>
    <xf numFmtId="49" fontId="5" fillId="4" borderId="15" xfId="0" applyNumberFormat="1" applyFont="1" applyFill="1" applyBorder="1" applyAlignment="1">
      <alignment horizontal="center" vertical="top"/>
    </xf>
    <xf numFmtId="49" fontId="5" fillId="4" borderId="20" xfId="0" applyNumberFormat="1" applyFont="1" applyFill="1" applyBorder="1" applyAlignment="1">
      <alignment horizontal="center" vertical="top"/>
    </xf>
    <xf numFmtId="49" fontId="5" fillId="5" borderId="21" xfId="0" applyNumberFormat="1" applyFont="1" applyFill="1" applyBorder="1" applyAlignment="1">
      <alignment horizontal="center" vertical="top"/>
    </xf>
    <xf numFmtId="49" fontId="5" fillId="5" borderId="18" xfId="0" applyNumberFormat="1" applyFont="1" applyFill="1" applyBorder="1" applyAlignment="1">
      <alignment horizontal="center" vertical="top"/>
    </xf>
    <xf numFmtId="49" fontId="5" fillId="5" borderId="7" xfId="0" applyNumberFormat="1" applyFont="1" applyFill="1" applyBorder="1" applyAlignment="1">
      <alignment horizontal="center" vertical="top"/>
    </xf>
    <xf numFmtId="0" fontId="1" fillId="0" borderId="21"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7" xfId="0" applyFont="1" applyFill="1" applyBorder="1" applyAlignment="1">
      <alignment horizontal="left" vertical="top" wrapText="1"/>
    </xf>
    <xf numFmtId="0" fontId="5" fillId="0" borderId="9" xfId="0" applyNumberFormat="1" applyFont="1" applyBorder="1" applyAlignment="1">
      <alignment horizontal="center" vertical="top"/>
    </xf>
    <xf numFmtId="0" fontId="5" fillId="0" borderId="22" xfId="0" applyNumberFormat="1" applyFont="1" applyBorder="1" applyAlignment="1">
      <alignment horizontal="center" vertical="top"/>
    </xf>
    <xf numFmtId="0" fontId="4" fillId="0" borderId="21" xfId="0" applyFont="1" applyFill="1" applyBorder="1" applyAlignment="1">
      <alignment horizontal="left" vertical="top" wrapText="1"/>
    </xf>
    <xf numFmtId="0" fontId="4" fillId="12" borderId="21" xfId="0" applyFont="1" applyFill="1" applyBorder="1" applyAlignment="1">
      <alignment horizontal="left" vertical="top" wrapText="1"/>
    </xf>
    <xf numFmtId="0" fontId="4" fillId="12" borderId="7" xfId="0" applyFont="1" applyFill="1" applyBorder="1" applyAlignment="1">
      <alignment horizontal="left" vertical="top" wrapText="1"/>
    </xf>
    <xf numFmtId="0" fontId="5" fillId="0" borderId="12" xfId="0" applyNumberFormat="1" applyFont="1" applyBorder="1" applyAlignment="1">
      <alignment horizontal="center" vertical="top"/>
    </xf>
    <xf numFmtId="49" fontId="5" fillId="0" borderId="12" xfId="0" applyNumberFormat="1" applyFont="1" applyBorder="1" applyAlignment="1">
      <alignment horizontal="center" vertical="top"/>
    </xf>
    <xf numFmtId="49" fontId="5" fillId="0" borderId="9" xfId="0" applyNumberFormat="1" applyFont="1" applyBorder="1" applyAlignment="1">
      <alignment horizontal="center" vertical="top"/>
    </xf>
    <xf numFmtId="0" fontId="11" fillId="0" borderId="9" xfId="0" applyFont="1" applyBorder="1" applyAlignment="1">
      <alignment horizontal="center" vertical="top"/>
    </xf>
    <xf numFmtId="0" fontId="11" fillId="0" borderId="22" xfId="0" applyFont="1" applyBorder="1" applyAlignment="1">
      <alignment horizontal="center" vertical="top"/>
    </xf>
    <xf numFmtId="49" fontId="5" fillId="0" borderId="18" xfId="0" applyNumberFormat="1" applyFont="1" applyBorder="1" applyAlignment="1">
      <alignment horizontal="center" vertical="top"/>
    </xf>
    <xf numFmtId="49" fontId="5" fillId="0" borderId="7" xfId="0" applyNumberFormat="1" applyFont="1" applyBorder="1" applyAlignment="1">
      <alignment horizontal="center" vertical="top"/>
    </xf>
    <xf numFmtId="0" fontId="5" fillId="0" borderId="8" xfId="0" applyFont="1" applyFill="1" applyBorder="1" applyAlignment="1">
      <alignment horizontal="center" vertical="top" wrapText="1"/>
    </xf>
    <xf numFmtId="0" fontId="5" fillId="0" borderId="34" xfId="0" applyFont="1" applyFill="1" applyBorder="1" applyAlignment="1">
      <alignment horizontal="center" vertical="top"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5" xfId="0" applyFont="1" applyBorder="1" applyAlignment="1">
      <alignment horizontal="center" vertical="center" wrapText="1"/>
    </xf>
    <xf numFmtId="0" fontId="6" fillId="4" borderId="8"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57" xfId="0" applyFont="1" applyFill="1" applyBorder="1" applyAlignment="1">
      <alignment horizontal="left" vertical="top" wrapText="1"/>
    </xf>
    <xf numFmtId="0" fontId="6" fillId="4" borderId="34" xfId="0" applyFont="1" applyFill="1" applyBorder="1" applyAlignment="1">
      <alignment horizontal="left" vertical="top" wrapText="1"/>
    </xf>
    <xf numFmtId="0" fontId="6" fillId="4" borderId="60" xfId="0" applyFont="1" applyFill="1" applyBorder="1" applyAlignment="1">
      <alignment horizontal="left" vertical="top" wrapText="1"/>
    </xf>
    <xf numFmtId="0" fontId="6" fillId="4" borderId="67" xfId="0" applyFont="1" applyFill="1" applyBorder="1" applyAlignment="1">
      <alignment horizontal="left" vertical="top"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4" fillId="4" borderId="10" xfId="0" applyFont="1" applyFill="1" applyBorder="1" applyAlignment="1">
      <alignment horizontal="left" vertical="top" wrapText="1"/>
    </xf>
    <xf numFmtId="0" fontId="4" fillId="4" borderId="66" xfId="0" applyFont="1" applyFill="1" applyBorder="1" applyAlignment="1">
      <alignment horizontal="left" vertical="top" wrapText="1"/>
    </xf>
    <xf numFmtId="0" fontId="4" fillId="0" borderId="64" xfId="0" applyFont="1" applyFill="1" applyBorder="1" applyAlignment="1">
      <alignment horizontal="center" vertical="top" wrapText="1"/>
    </xf>
    <xf numFmtId="0" fontId="4" fillId="0" borderId="53" xfId="0" applyFont="1" applyFill="1" applyBorder="1" applyAlignment="1">
      <alignment horizontal="center" vertical="top" wrapText="1"/>
    </xf>
    <xf numFmtId="49" fontId="5" fillId="0" borderId="48" xfId="0" applyNumberFormat="1" applyFont="1" applyBorder="1" applyAlignment="1">
      <alignment horizontal="center" vertical="top"/>
    </xf>
    <xf numFmtId="49" fontId="5" fillId="0" borderId="56" xfId="0" applyNumberFormat="1" applyFont="1" applyBorder="1" applyAlignment="1">
      <alignment horizontal="center" vertical="top"/>
    </xf>
    <xf numFmtId="0" fontId="4" fillId="0" borderId="5" xfId="0" applyFont="1" applyFill="1" applyBorder="1" applyAlignment="1">
      <alignment horizontal="left" vertical="top" wrapText="1"/>
    </xf>
    <xf numFmtId="0" fontId="4" fillId="0" borderId="68" xfId="0" applyFont="1" applyFill="1" applyBorder="1" applyAlignment="1">
      <alignment horizontal="left" vertical="top" wrapText="1"/>
    </xf>
    <xf numFmtId="49" fontId="5" fillId="5" borderId="37" xfId="0" applyNumberFormat="1" applyFont="1" applyFill="1" applyBorder="1" applyAlignment="1">
      <alignment horizontal="right" vertical="top"/>
    </xf>
    <xf numFmtId="49" fontId="5" fillId="5" borderId="11" xfId="0" applyNumberFormat="1" applyFont="1" applyFill="1" applyBorder="1" applyAlignment="1">
      <alignment horizontal="right" vertical="top"/>
    </xf>
    <xf numFmtId="49" fontId="5" fillId="5" borderId="66" xfId="0" applyNumberFormat="1" applyFont="1" applyFill="1" applyBorder="1" applyAlignment="1">
      <alignment horizontal="right" vertical="top"/>
    </xf>
    <xf numFmtId="0" fontId="5" fillId="2" borderId="23" xfId="0" applyFont="1" applyFill="1" applyBorder="1" applyAlignment="1">
      <alignment horizontal="right" vertical="top"/>
    </xf>
    <xf numFmtId="0" fontId="5" fillId="2" borderId="61" xfId="0" applyFont="1" applyFill="1" applyBorder="1" applyAlignment="1">
      <alignment horizontal="right" vertical="top"/>
    </xf>
    <xf numFmtId="0" fontId="4" fillId="0" borderId="21"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2" fillId="0" borderId="49" xfId="0" applyFont="1" applyBorder="1" applyAlignment="1">
      <alignment horizontal="center" vertical="center" textRotation="90"/>
    </xf>
    <xf numFmtId="0" fontId="2" fillId="0" borderId="7" xfId="0" applyFont="1" applyBorder="1" applyAlignment="1">
      <alignment horizontal="center" vertical="center" textRotation="90"/>
    </xf>
    <xf numFmtId="0" fontId="2" fillId="0" borderId="64" xfId="0" applyFont="1" applyBorder="1" applyAlignment="1">
      <alignment horizontal="center" vertical="center" textRotation="90"/>
    </xf>
    <xf numFmtId="0" fontId="2" fillId="0" borderId="53" xfId="0" applyFont="1" applyBorder="1" applyAlignment="1">
      <alignment horizontal="center" vertical="center" textRotation="90"/>
    </xf>
    <xf numFmtId="0" fontId="5" fillId="0" borderId="5" xfId="0" applyFont="1" applyFill="1" applyBorder="1" applyAlignment="1">
      <alignment horizontal="center" vertical="top" wrapText="1"/>
    </xf>
    <xf numFmtId="0" fontId="5" fillId="0" borderId="34" xfId="0" applyFont="1" applyBorder="1" applyAlignment="1">
      <alignment horizontal="center" vertical="top" wrapText="1"/>
    </xf>
    <xf numFmtId="49" fontId="5" fillId="0" borderId="32" xfId="0" applyNumberFormat="1" applyFont="1" applyBorder="1" applyAlignment="1">
      <alignment horizontal="center" vertical="top"/>
    </xf>
    <xf numFmtId="0" fontId="4" fillId="0" borderId="32" xfId="0" applyFont="1" applyBorder="1" applyAlignment="1">
      <alignment horizontal="center" vertical="top"/>
    </xf>
    <xf numFmtId="0" fontId="4" fillId="0" borderId="27" xfId="0" applyFont="1" applyBorder="1" applyAlignment="1">
      <alignment horizontal="center" vertical="top"/>
    </xf>
    <xf numFmtId="0" fontId="5" fillId="0" borderId="9" xfId="0" applyFont="1" applyBorder="1" applyAlignment="1">
      <alignment horizontal="center" vertical="top"/>
    </xf>
    <xf numFmtId="0" fontId="5" fillId="0" borderId="22" xfId="0" applyFont="1" applyBorder="1" applyAlignment="1">
      <alignment horizontal="center" vertical="top"/>
    </xf>
    <xf numFmtId="0" fontId="5" fillId="0" borderId="41" xfId="0" applyFont="1" applyBorder="1" applyAlignment="1">
      <alignment horizontal="center" vertical="top"/>
    </xf>
    <xf numFmtId="0" fontId="5" fillId="0" borderId="48" xfId="0" applyFont="1" applyBorder="1" applyAlignment="1">
      <alignment horizontal="center" vertical="top"/>
    </xf>
    <xf numFmtId="0" fontId="5" fillId="0" borderId="54" xfId="0" applyFont="1" applyBorder="1" applyAlignment="1">
      <alignment horizontal="center" vertical="top"/>
    </xf>
    <xf numFmtId="0" fontId="4" fillId="0" borderId="24" xfId="0" applyFont="1" applyBorder="1" applyAlignment="1">
      <alignment horizontal="left" vertical="top"/>
    </xf>
    <xf numFmtId="0" fontId="4" fillId="0" borderId="45" xfId="0" applyFont="1" applyBorder="1" applyAlignment="1">
      <alignment horizontal="left" vertical="top"/>
    </xf>
    <xf numFmtId="0" fontId="4" fillId="0" borderId="47" xfId="0" applyFont="1" applyBorder="1" applyAlignment="1">
      <alignment horizontal="left" vertical="top"/>
    </xf>
    <xf numFmtId="49" fontId="5" fillId="0" borderId="5" xfId="0" applyNumberFormat="1" applyFont="1" applyBorder="1" applyAlignment="1">
      <alignment horizontal="center" vertical="top"/>
    </xf>
    <xf numFmtId="0" fontId="4" fillId="0" borderId="34" xfId="0" applyFont="1" applyBorder="1" applyAlignment="1">
      <alignment horizontal="center" vertical="top"/>
    </xf>
    <xf numFmtId="49" fontId="5" fillId="0" borderId="21" xfId="0" applyNumberFormat="1" applyFont="1" applyBorder="1" applyAlignment="1">
      <alignment horizontal="center" vertical="top"/>
    </xf>
    <xf numFmtId="0" fontId="9" fillId="0" borderId="18" xfId="0" applyFont="1" applyBorder="1" applyAlignment="1">
      <alignment horizontal="center" vertical="top"/>
    </xf>
    <xf numFmtId="0" fontId="9" fillId="0" borderId="7" xfId="0" applyFont="1" applyBorder="1" applyAlignment="1">
      <alignment horizontal="center" vertical="top"/>
    </xf>
    <xf numFmtId="49" fontId="5" fillId="5" borderId="62" xfId="0" applyNumberFormat="1" applyFont="1" applyFill="1" applyBorder="1" applyAlignment="1">
      <alignment horizontal="right" vertical="top"/>
    </xf>
    <xf numFmtId="49" fontId="5" fillId="5" borderId="23" xfId="0" applyNumberFormat="1" applyFont="1" applyFill="1" applyBorder="1" applyAlignment="1">
      <alignment horizontal="right" vertical="top"/>
    </xf>
    <xf numFmtId="49" fontId="10" fillId="0" borderId="0" xfId="0" applyNumberFormat="1" applyFont="1" applyFill="1" applyBorder="1" applyAlignment="1">
      <alignment horizontal="center" vertical="top" wrapText="1"/>
    </xf>
    <xf numFmtId="0" fontId="5" fillId="2" borderId="24" xfId="0" applyFont="1" applyFill="1" applyBorder="1" applyAlignment="1">
      <alignment horizontal="left" vertical="top"/>
    </xf>
    <xf numFmtId="0" fontId="5" fillId="2" borderId="45" xfId="0" applyFont="1" applyFill="1" applyBorder="1" applyAlignment="1">
      <alignment horizontal="left" vertical="top"/>
    </xf>
    <xf numFmtId="0" fontId="5" fillId="2" borderId="47" xfId="0" applyFont="1" applyFill="1" applyBorder="1" applyAlignment="1">
      <alignment horizontal="left" vertical="top"/>
    </xf>
    <xf numFmtId="0" fontId="4" fillId="0" borderId="17" xfId="0" applyNumberFormat="1" applyFont="1" applyFill="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65" xfId="0" applyFont="1" applyBorder="1" applyAlignment="1">
      <alignment horizontal="left" vertical="top" wrapText="1"/>
    </xf>
    <xf numFmtId="0" fontId="4" fillId="3" borderId="24" xfId="0" applyFont="1" applyFill="1" applyBorder="1" applyAlignment="1">
      <alignment horizontal="left" vertical="top" wrapText="1"/>
    </xf>
    <xf numFmtId="0" fontId="4" fillId="3" borderId="45" xfId="0" applyFont="1" applyFill="1" applyBorder="1" applyAlignment="1">
      <alignment horizontal="left" vertical="top" wrapText="1"/>
    </xf>
    <xf numFmtId="0" fontId="4" fillId="3" borderId="47" xfId="0" applyFont="1" applyFill="1" applyBorder="1" applyAlignment="1">
      <alignment horizontal="left" vertical="top" wrapText="1"/>
    </xf>
    <xf numFmtId="0" fontId="5" fillId="3" borderId="24" xfId="0" applyFont="1" applyFill="1" applyBorder="1" applyAlignment="1">
      <alignment horizontal="left" vertical="top"/>
    </xf>
    <xf numFmtId="0" fontId="5" fillId="3" borderId="45" xfId="0" applyFont="1" applyFill="1" applyBorder="1" applyAlignment="1">
      <alignment horizontal="left" vertical="top"/>
    </xf>
    <xf numFmtId="0" fontId="5" fillId="3" borderId="47" xfId="0" applyFont="1" applyFill="1" applyBorder="1" applyAlignment="1">
      <alignment horizontal="left" vertical="top"/>
    </xf>
    <xf numFmtId="0" fontId="2" fillId="0" borderId="24" xfId="0" applyFont="1" applyBorder="1" applyAlignment="1">
      <alignment horizontal="left" vertical="top" wrapText="1"/>
    </xf>
    <xf numFmtId="0" fontId="2" fillId="0" borderId="45" xfId="0" applyFont="1" applyBorder="1" applyAlignment="1">
      <alignment horizontal="left" vertical="top" wrapText="1"/>
    </xf>
    <xf numFmtId="0" fontId="2" fillId="0" borderId="47" xfId="0" applyFont="1" applyBorder="1" applyAlignment="1">
      <alignment horizontal="left" vertical="top" wrapText="1"/>
    </xf>
    <xf numFmtId="0" fontId="4" fillId="0" borderId="24" xfId="0" applyFont="1" applyBorder="1" applyAlignment="1">
      <alignment horizontal="left" vertical="top" wrapText="1"/>
    </xf>
    <xf numFmtId="0" fontId="4" fillId="0" borderId="45" xfId="0" applyFont="1" applyBorder="1" applyAlignment="1">
      <alignment horizontal="left" vertical="top" wrapText="1"/>
    </xf>
    <xf numFmtId="0" fontId="4" fillId="0" borderId="47" xfId="0" applyFont="1" applyBorder="1" applyAlignment="1">
      <alignment horizontal="left" vertical="top" wrapText="1"/>
    </xf>
    <xf numFmtId="0" fontId="4" fillId="0" borderId="0" xfId="0" applyNumberFormat="1" applyFont="1" applyFill="1" applyBorder="1" applyAlignment="1">
      <alignment horizontal="left" vertical="top" wrapText="1"/>
    </xf>
    <xf numFmtId="0" fontId="2" fillId="0" borderId="12" xfId="0" applyNumberFormat="1" applyFont="1" applyBorder="1" applyAlignment="1">
      <alignment horizontal="center" vertical="center" textRotation="90" wrapText="1"/>
    </xf>
    <xf numFmtId="0" fontId="2" fillId="0" borderId="9" xfId="0" applyNumberFormat="1" applyFont="1" applyBorder="1" applyAlignment="1">
      <alignment horizontal="center" vertical="center" textRotation="90" wrapText="1"/>
    </xf>
    <xf numFmtId="0" fontId="2" fillId="0" borderId="51" xfId="0" applyFont="1" applyBorder="1" applyAlignment="1">
      <alignment horizontal="center" vertical="center" textRotation="90" wrapText="1"/>
    </xf>
    <xf numFmtId="0" fontId="2" fillId="0" borderId="52" xfId="0" applyFont="1" applyBorder="1" applyAlignment="1">
      <alignment horizontal="center" vertical="center" textRotation="90" wrapText="1"/>
    </xf>
    <xf numFmtId="0" fontId="2" fillId="0" borderId="53" xfId="0" applyFont="1" applyBorder="1" applyAlignment="1">
      <alignment horizontal="center" vertical="center" textRotation="90" wrapText="1"/>
    </xf>
    <xf numFmtId="0" fontId="5" fillId="3" borderId="3" xfId="0" applyFont="1" applyFill="1" applyBorder="1" applyAlignment="1">
      <alignment horizontal="right" vertical="top"/>
    </xf>
    <xf numFmtId="0" fontId="5" fillId="3" borderId="56" xfId="0" applyFont="1" applyFill="1" applyBorder="1" applyAlignment="1">
      <alignment horizontal="right" vertical="top"/>
    </xf>
    <xf numFmtId="0" fontId="5" fillId="3" borderId="44" xfId="0" applyFont="1" applyFill="1" applyBorder="1" applyAlignment="1">
      <alignment horizontal="right" vertical="top"/>
    </xf>
    <xf numFmtId="0" fontId="4" fillId="0" borderId="8" xfId="0" applyFont="1" applyFill="1" applyBorder="1" applyAlignment="1">
      <alignment horizontal="left" vertical="top" wrapText="1"/>
    </xf>
    <xf numFmtId="0" fontId="4" fillId="0" borderId="34" xfId="0" applyFont="1" applyFill="1" applyBorder="1" applyAlignment="1">
      <alignment horizontal="left" vertical="top" wrapText="1"/>
    </xf>
    <xf numFmtId="49" fontId="5" fillId="4" borderId="46" xfId="0" applyNumberFormat="1" applyFont="1" applyFill="1" applyBorder="1" applyAlignment="1">
      <alignment horizontal="center" vertical="top"/>
    </xf>
    <xf numFmtId="49" fontId="5" fillId="4" borderId="10" xfId="0" applyNumberFormat="1" applyFont="1" applyFill="1" applyBorder="1" applyAlignment="1">
      <alignment horizontal="center" vertical="top"/>
    </xf>
    <xf numFmtId="49" fontId="5" fillId="5" borderId="59" xfId="0" applyNumberFormat="1" applyFont="1" applyFill="1" applyBorder="1" applyAlignment="1">
      <alignment horizontal="center" vertical="top"/>
    </xf>
    <xf numFmtId="49" fontId="5" fillId="5" borderId="8" xfId="0" applyNumberFormat="1" applyFont="1" applyFill="1" applyBorder="1" applyAlignment="1">
      <alignment horizontal="center" vertical="top"/>
    </xf>
    <xf numFmtId="49" fontId="5" fillId="5" borderId="37" xfId="0" applyNumberFormat="1" applyFont="1" applyFill="1" applyBorder="1" applyAlignment="1">
      <alignment horizontal="center" vertical="top"/>
    </xf>
    <xf numFmtId="0" fontId="5" fillId="0" borderId="8" xfId="0" applyFont="1" applyBorder="1" applyAlignment="1">
      <alignment horizontal="center" vertical="top" wrapText="1"/>
    </xf>
    <xf numFmtId="49" fontId="5" fillId="5" borderId="34" xfId="0" applyNumberFormat="1" applyFont="1" applyFill="1" applyBorder="1" applyAlignment="1">
      <alignment horizontal="right" vertical="top"/>
    </xf>
    <xf numFmtId="49" fontId="5" fillId="5" borderId="60" xfId="0" applyNumberFormat="1" applyFont="1" applyFill="1" applyBorder="1" applyAlignment="1">
      <alignment horizontal="right" vertical="top"/>
    </xf>
    <xf numFmtId="49" fontId="5" fillId="5" borderId="61" xfId="0" applyNumberFormat="1" applyFont="1" applyFill="1" applyBorder="1" applyAlignment="1">
      <alignment horizontal="right" vertical="top"/>
    </xf>
    <xf numFmtId="0" fontId="5" fillId="0" borderId="21" xfId="0" applyFont="1" applyFill="1" applyBorder="1" applyAlignment="1">
      <alignment horizontal="center" vertical="top" wrapText="1"/>
    </xf>
    <xf numFmtId="0" fontId="5" fillId="0" borderId="18" xfId="0" applyFont="1" applyBorder="1" applyAlignment="1">
      <alignment horizontal="center" vertical="top" wrapText="1"/>
    </xf>
    <xf numFmtId="0" fontId="5" fillId="0" borderId="7" xfId="0" applyFont="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1" fillId="0" borderId="51" xfId="0" applyFont="1" applyBorder="1" applyAlignment="1">
      <alignment horizontal="left" vertical="top" wrapText="1"/>
    </xf>
    <xf numFmtId="0" fontId="21" fillId="0" borderId="53" xfId="0" applyFont="1" applyBorder="1" applyAlignment="1">
      <alignment horizontal="left" vertical="top" wrapText="1"/>
    </xf>
    <xf numFmtId="0" fontId="4" fillId="10" borderId="16" xfId="0" applyFont="1" applyFill="1" applyBorder="1" applyAlignment="1">
      <alignment horizontal="center"/>
    </xf>
    <xf numFmtId="0" fontId="4" fillId="10" borderId="23" xfId="0" applyFont="1" applyFill="1" applyBorder="1" applyAlignment="1">
      <alignment horizontal="center"/>
    </xf>
    <xf numFmtId="0" fontId="4" fillId="10" borderId="61" xfId="0" applyFont="1" applyFill="1" applyBorder="1" applyAlignment="1">
      <alignment horizontal="center"/>
    </xf>
    <xf numFmtId="0" fontId="4" fillId="11" borderId="16" xfId="0" applyFont="1" applyFill="1" applyBorder="1" applyAlignment="1">
      <alignment horizontal="center"/>
    </xf>
    <xf numFmtId="0" fontId="4" fillId="11" borderId="23" xfId="0" applyFont="1" applyFill="1" applyBorder="1" applyAlignment="1">
      <alignment horizontal="center"/>
    </xf>
    <xf numFmtId="0" fontId="4" fillId="11" borderId="61" xfId="0" applyFont="1" applyFill="1" applyBorder="1" applyAlignment="1">
      <alignment horizontal="center"/>
    </xf>
    <xf numFmtId="49" fontId="5" fillId="5" borderId="23" xfId="0" applyNumberFormat="1" applyFont="1" applyFill="1" applyBorder="1" applyAlignment="1">
      <alignment horizontal="left" vertical="top"/>
    </xf>
    <xf numFmtId="49" fontId="5" fillId="5" borderId="61" xfId="0" applyNumberFormat="1" applyFont="1" applyFill="1" applyBorder="1" applyAlignment="1">
      <alignment horizontal="left" vertical="top"/>
    </xf>
    <xf numFmtId="0" fontId="4" fillId="0" borderId="51" xfId="0" applyFont="1" applyBorder="1" applyAlignment="1">
      <alignment horizontal="left" vertical="top" wrapText="1"/>
    </xf>
    <xf numFmtId="0" fontId="4" fillId="0" borderId="51"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9" borderId="16" xfId="0" applyFont="1" applyFill="1" applyBorder="1" applyAlignment="1">
      <alignment horizontal="center"/>
    </xf>
    <xf numFmtId="0" fontId="4" fillId="9" borderId="23" xfId="0" applyFont="1" applyFill="1" applyBorder="1" applyAlignment="1">
      <alignment horizontal="center"/>
    </xf>
    <xf numFmtId="0" fontId="4" fillId="9" borderId="61" xfId="0" applyFont="1" applyFill="1" applyBorder="1" applyAlignment="1">
      <alignment horizontal="center"/>
    </xf>
    <xf numFmtId="49" fontId="5" fillId="4" borderId="23"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0" fontId="4" fillId="6" borderId="8" xfId="0" applyFont="1" applyFill="1" applyBorder="1" applyAlignment="1">
      <alignment horizontal="left" vertical="top" wrapText="1"/>
    </xf>
    <xf numFmtId="0" fontId="4" fillId="6" borderId="34" xfId="0" applyFont="1" applyFill="1" applyBorder="1" applyAlignment="1">
      <alignment horizontal="left" vertical="top" wrapText="1"/>
    </xf>
    <xf numFmtId="0" fontId="9" fillId="0" borderId="8" xfId="0" applyFont="1" applyBorder="1" applyAlignment="1">
      <alignment horizontal="center" vertical="top" wrapText="1"/>
    </xf>
    <xf numFmtId="0" fontId="9" fillId="0" borderId="34" xfId="0" applyFont="1" applyBorder="1" applyAlignment="1">
      <alignment horizontal="center" vertical="top" wrapText="1"/>
    </xf>
    <xf numFmtId="0" fontId="4" fillId="0" borderId="52" xfId="0" applyFont="1" applyBorder="1" applyAlignment="1">
      <alignment horizontal="center" vertical="top" wrapText="1"/>
    </xf>
    <xf numFmtId="0" fontId="4" fillId="0" borderId="53" xfId="0" applyFont="1" applyBorder="1" applyAlignment="1">
      <alignment horizontal="center" vertical="top" wrapText="1"/>
    </xf>
    <xf numFmtId="0" fontId="5" fillId="0" borderId="51" xfId="0" applyFont="1" applyFill="1" applyBorder="1" applyAlignment="1">
      <alignment horizontal="center" vertical="center" textRotation="90" wrapText="1"/>
    </xf>
    <xf numFmtId="0" fontId="5" fillId="0" borderId="53" xfId="0" applyFont="1" applyFill="1" applyBorder="1" applyAlignment="1">
      <alignment horizontal="center" vertical="center" textRotation="90" wrapText="1"/>
    </xf>
    <xf numFmtId="0" fontId="7" fillId="0" borderId="0" xfId="0" applyFont="1" applyAlignment="1">
      <alignment horizontal="center" vertical="top"/>
    </xf>
    <xf numFmtId="0" fontId="6" fillId="0" borderId="0" xfId="0" applyFont="1" applyAlignment="1">
      <alignment horizontal="center" vertical="top" wrapText="1"/>
    </xf>
    <xf numFmtId="0" fontId="4" fillId="0" borderId="18" xfId="0" applyFont="1" applyBorder="1" applyAlignment="1">
      <alignment horizontal="center" vertical="top" wrapText="1"/>
    </xf>
    <xf numFmtId="0" fontId="4" fillId="0" borderId="7" xfId="0" applyFont="1" applyBorder="1" applyAlignment="1">
      <alignment horizontal="center" vertical="top" wrapText="1"/>
    </xf>
    <xf numFmtId="0" fontId="4" fillId="9" borderId="15" xfId="0" applyFont="1" applyFill="1" applyBorder="1" applyAlignment="1">
      <alignment horizontal="center"/>
    </xf>
    <xf numFmtId="0" fontId="4" fillId="9" borderId="60" xfId="0" applyFont="1" applyFill="1" applyBorder="1" applyAlignment="1">
      <alignment horizontal="center"/>
    </xf>
    <xf numFmtId="0" fontId="14" fillId="0" borderId="54"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4" xfId="0" applyFont="1" applyBorder="1" applyAlignment="1">
      <alignment horizontal="center" vertical="center" wrapText="1"/>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t-LT" sz="1200">
                <a:latin typeface="Times New Roman" pitchFamily="18" charset="0"/>
                <a:cs typeface="Times New Roman" pitchFamily="18" charset="0"/>
              </a:rPr>
              <a:t>2012 m. SVP programos Nr. 08 įvykdymas</a:t>
            </a:r>
          </a:p>
        </c:rich>
      </c:tx>
      <c:overlay val="0"/>
    </c:title>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0555555555555555E-2"/>
          <c:y val="0.13425925925925927"/>
          <c:w val="0.85277777777777775"/>
          <c:h val="0.81481481481481477"/>
        </c:manualLayout>
      </c:layout>
      <c:pie3DChart>
        <c:varyColors val="1"/>
        <c:ser>
          <c:idx val="0"/>
          <c:order val="0"/>
          <c:spPr>
            <a:ln>
              <a:solidFill>
                <a:schemeClr val="tx1"/>
              </a:solidFill>
            </a:ln>
          </c:spPr>
          <c:explosion val="23"/>
          <c:dPt>
            <c:idx val="0"/>
            <c:bubble3D val="0"/>
            <c:spPr>
              <a:solidFill>
                <a:sysClr val="window" lastClr="FFFFFF"/>
              </a:solidFill>
              <a:ln>
                <a:solidFill>
                  <a:schemeClr val="tx1"/>
                </a:solidFill>
              </a:ln>
            </c:spPr>
          </c:dPt>
          <c:dPt>
            <c:idx val="1"/>
            <c:bubble3D val="0"/>
            <c:spPr>
              <a:solidFill>
                <a:schemeClr val="accent5">
                  <a:lumMod val="20000"/>
                  <a:lumOff val="80000"/>
                </a:schemeClr>
              </a:solidFill>
              <a:ln>
                <a:solidFill>
                  <a:schemeClr val="tx1"/>
                </a:solidFill>
              </a:ln>
            </c:spPr>
          </c:dPt>
          <c:dLbls>
            <c:dLbl>
              <c:idx val="0"/>
              <c:layout>
                <c:manualLayout>
                  <c:x val="0.22869727836303938"/>
                  <c:y val="-0.12924633496784718"/>
                </c:manualLayout>
              </c:layout>
              <c:tx>
                <c:rich>
                  <a:bodyPr/>
                  <a:lstStyle/>
                  <a:p>
                    <a:r>
                      <a:rPr lang="lt-LT" sz="1200">
                        <a:latin typeface="Times New Roman" pitchFamily="18" charset="0"/>
                        <a:cs typeface="Times New Roman" pitchFamily="18" charset="0"/>
                      </a:rPr>
                      <a:t>Faktiškai įvykdyta </a:t>
                    </a:r>
                    <a:r>
                      <a:rPr lang="en-US" sz="1200">
                        <a:latin typeface="Times New Roman" pitchFamily="18" charset="0"/>
                        <a:cs typeface="Times New Roman" pitchFamily="18" charset="0"/>
                      </a:rPr>
                      <a:t>92%</a:t>
                    </a:r>
                    <a:endParaRPr lang="en-US"/>
                  </a:p>
                </c:rich>
              </c:tx>
              <c:dLblPos val="bestFit"/>
              <c:showLegendKey val="0"/>
              <c:showVal val="0"/>
              <c:showCatName val="0"/>
              <c:showSerName val="0"/>
              <c:showPercent val="0"/>
              <c:showBubbleSize val="0"/>
            </c:dLbl>
            <c:dLbl>
              <c:idx val="1"/>
              <c:layout>
                <c:manualLayout>
                  <c:x val="-0.17551026088323246"/>
                  <c:y val="0.12481387603496749"/>
                </c:manualLayout>
              </c:layout>
              <c:tx>
                <c:rich>
                  <a:bodyPr/>
                  <a:lstStyle/>
                  <a:p>
                    <a:r>
                      <a:rPr lang="lt-LT" sz="1200">
                        <a:latin typeface="Times New Roman" pitchFamily="18" charset="0"/>
                        <a:cs typeface="Times New Roman" pitchFamily="18" charset="0"/>
                      </a:rPr>
                      <a:t>Iš dalies įvykdyta </a:t>
                    </a:r>
                    <a:r>
                      <a:rPr lang="en-US" sz="1200">
                        <a:latin typeface="Times New Roman" pitchFamily="18" charset="0"/>
                        <a:cs typeface="Times New Roman" pitchFamily="18" charset="0"/>
                      </a:rPr>
                      <a:t>8%</a:t>
                    </a:r>
                    <a:endParaRPr lang="en-US"/>
                  </a:p>
                </c:rich>
              </c:tx>
              <c:dLblPos val="bestFit"/>
              <c:showLegendKey val="0"/>
              <c:showVal val="0"/>
              <c:showCatName val="0"/>
              <c:showSerName val="0"/>
              <c:showPercent val="0"/>
              <c:showBubbleSize val="0"/>
            </c:dLbl>
            <c:txPr>
              <a:bodyPr/>
              <a:lstStyle/>
              <a:p>
                <a:pPr>
                  <a:defRPr sz="1200">
                    <a:latin typeface="Times New Roman" pitchFamily="18" charset="0"/>
                    <a:cs typeface="Times New Roman" pitchFamily="18" charset="0"/>
                  </a:defRPr>
                </a:pPr>
                <a:endParaRPr lang="lt-LT"/>
              </a:p>
            </c:txPr>
            <c:showLegendKey val="0"/>
            <c:showVal val="0"/>
            <c:showCatName val="0"/>
            <c:showSerName val="0"/>
            <c:showPercent val="1"/>
            <c:showBubbleSize val="0"/>
            <c:showLeaderLines val="1"/>
          </c:dLbls>
          <c:cat>
            <c:numRef>
              <c:f>Aprašymas!$B$7:$B$8</c:f>
              <c:numCache>
                <c:formatCode>General</c:formatCode>
                <c:ptCount val="2"/>
              </c:numCache>
            </c:numRef>
          </c:cat>
          <c:val>
            <c:numRef>
              <c:f>Aprašymas!$C$7:$C$8</c:f>
              <c:numCache>
                <c:formatCode>General</c:formatCode>
                <c:ptCount val="2"/>
                <c:pt idx="0">
                  <c:v>11</c:v>
                </c:pt>
                <c:pt idx="1">
                  <c:v>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8</xdr:row>
      <xdr:rowOff>114300</xdr:rowOff>
    </xdr:from>
    <xdr:to>
      <xdr:col>7</xdr:col>
      <xdr:colOff>581025</xdr:colOff>
      <xdr:row>19</xdr:row>
      <xdr:rowOff>152400</xdr:rowOff>
    </xdr:to>
    <xdr:graphicFrame macro="">
      <xdr:nvGraphicFramePr>
        <xdr:cNvPr id="4124" name="Diagrama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Normal="100" zoomScaleSheetLayoutView="70" workbookViewId="0">
      <selection sqref="A1:H1"/>
    </sheetView>
  </sheetViews>
  <sheetFormatPr defaultRowHeight="12.75" x14ac:dyDescent="0.2"/>
  <cols>
    <col min="3" max="3" width="9.85546875" customWidth="1"/>
    <col min="4" max="4" width="11.5703125" customWidth="1"/>
    <col min="6" max="6" width="10.140625" customWidth="1"/>
    <col min="8" max="8" width="17.7109375" customWidth="1"/>
  </cols>
  <sheetData>
    <row r="1" spans="1:13" s="267" customFormat="1" ht="69.75" customHeight="1" x14ac:dyDescent="0.2">
      <c r="A1" s="285" t="s">
        <v>108</v>
      </c>
      <c r="B1" s="285"/>
      <c r="C1" s="285"/>
      <c r="D1" s="285"/>
      <c r="E1" s="285"/>
      <c r="F1" s="285"/>
      <c r="G1" s="285"/>
      <c r="H1" s="285"/>
    </row>
    <row r="2" spans="1:13" s="267" customFormat="1" ht="21.75" customHeight="1" x14ac:dyDescent="0.2">
      <c r="A2" s="285" t="s">
        <v>104</v>
      </c>
      <c r="B2" s="285"/>
      <c r="C2" s="285"/>
      <c r="D2" s="285"/>
      <c r="E2" s="285"/>
      <c r="F2" s="285"/>
      <c r="G2" s="285"/>
      <c r="H2" s="285"/>
    </row>
    <row r="3" spans="1:13" s="267" customFormat="1" ht="33" customHeight="1" x14ac:dyDescent="0.25">
      <c r="A3" s="286" t="s">
        <v>109</v>
      </c>
      <c r="B3" s="287"/>
      <c r="C3" s="287"/>
      <c r="D3" s="287"/>
      <c r="E3" s="287"/>
      <c r="F3" s="287"/>
      <c r="G3" s="287"/>
      <c r="H3" s="287"/>
    </row>
    <row r="4" spans="1:13" s="267" customFormat="1" ht="105.75" customHeight="1" x14ac:dyDescent="0.25">
      <c r="A4" s="288" t="s">
        <v>105</v>
      </c>
      <c r="B4" s="289"/>
      <c r="C4" s="289"/>
      <c r="D4" s="289"/>
      <c r="E4" s="289"/>
      <c r="F4" s="289"/>
      <c r="G4" s="289"/>
      <c r="H4" s="289"/>
    </row>
    <row r="5" spans="1:13" s="267" customFormat="1" ht="36.75" customHeight="1" x14ac:dyDescent="0.25">
      <c r="A5" s="288" t="s">
        <v>110</v>
      </c>
      <c r="B5" s="290"/>
      <c r="C5" s="290"/>
      <c r="D5" s="290"/>
      <c r="E5" s="290"/>
      <c r="F5" s="290"/>
      <c r="G5" s="290"/>
      <c r="H5" s="290"/>
      <c r="I5" s="282"/>
      <c r="J5" s="282"/>
      <c r="K5" s="282"/>
      <c r="L5" s="282"/>
      <c r="M5" s="282"/>
    </row>
    <row r="6" spans="1:13" s="267" customFormat="1" ht="9.75" customHeight="1" x14ac:dyDescent="0.25">
      <c r="A6" s="268"/>
      <c r="B6" s="269"/>
      <c r="C6" s="269"/>
      <c r="D6" s="269"/>
      <c r="E6" s="269"/>
      <c r="F6" s="269"/>
      <c r="G6" s="269"/>
      <c r="H6" s="269"/>
      <c r="I6" s="270"/>
      <c r="J6" s="270"/>
      <c r="K6" s="270"/>
      <c r="L6" s="270"/>
      <c r="M6" s="270"/>
    </row>
    <row r="7" spans="1:13" s="267" customFormat="1" ht="15.75" customHeight="1" x14ac:dyDescent="0.2">
      <c r="A7" s="293" t="s">
        <v>106</v>
      </c>
      <c r="B7" s="293"/>
      <c r="C7" s="271">
        <v>11</v>
      </c>
      <c r="D7" s="294" t="s">
        <v>115</v>
      </c>
      <c r="E7" s="294"/>
      <c r="F7" s="294"/>
      <c r="G7" s="294"/>
      <c r="H7" s="272"/>
    </row>
    <row r="8" spans="1:13" s="267" customFormat="1" ht="25.5" customHeight="1" x14ac:dyDescent="0.2">
      <c r="A8" s="293" t="s">
        <v>107</v>
      </c>
      <c r="B8" s="293"/>
      <c r="C8" s="271">
        <v>1</v>
      </c>
      <c r="D8" s="295" t="s">
        <v>116</v>
      </c>
      <c r="E8" s="295"/>
      <c r="F8" s="295"/>
      <c r="G8" s="295"/>
      <c r="H8" s="272"/>
    </row>
    <row r="9" spans="1:13" s="267" customFormat="1" ht="15.75" x14ac:dyDescent="0.2">
      <c r="A9" s="273"/>
      <c r="B9" s="273"/>
      <c r="C9" s="273"/>
      <c r="D9" s="272"/>
      <c r="E9" s="272"/>
      <c r="F9" s="272"/>
      <c r="G9" s="272"/>
      <c r="H9" s="272"/>
    </row>
    <row r="10" spans="1:13" s="267" customFormat="1" ht="15.75" x14ac:dyDescent="0.2">
      <c r="A10" s="273"/>
      <c r="B10" s="273"/>
      <c r="C10" s="273"/>
      <c r="D10" s="272"/>
      <c r="E10" s="272"/>
      <c r="F10" s="272"/>
      <c r="G10" s="272"/>
      <c r="H10" s="272"/>
    </row>
    <row r="11" spans="1:13" s="267" customFormat="1" ht="9" customHeight="1" x14ac:dyDescent="0.2">
      <c r="A11" s="273"/>
      <c r="B11" s="273"/>
      <c r="C11" s="273"/>
      <c r="D11" s="272"/>
      <c r="E11" s="272"/>
      <c r="F11" s="272"/>
      <c r="G11" s="272"/>
      <c r="H11" s="272"/>
    </row>
    <row r="12" spans="1:13" s="267" customFormat="1" ht="30" customHeight="1" x14ac:dyDescent="0.2">
      <c r="A12" s="274"/>
      <c r="B12" s="273"/>
      <c r="C12" s="273"/>
      <c r="D12" s="272"/>
      <c r="E12" s="272"/>
      <c r="F12" s="272"/>
      <c r="G12" s="272"/>
      <c r="H12" s="272"/>
    </row>
    <row r="13" spans="1:13" s="267" customFormat="1" ht="43.5" customHeight="1" x14ac:dyDescent="0.2">
      <c r="A13" s="296"/>
      <c r="B13" s="284"/>
      <c r="C13" s="284"/>
      <c r="D13" s="284"/>
      <c r="E13" s="284"/>
      <c r="F13" s="284"/>
      <c r="G13" s="284"/>
      <c r="H13" s="284"/>
    </row>
    <row r="14" spans="1:13" s="267" customFormat="1" ht="15.75" x14ac:dyDescent="0.2">
      <c r="A14" s="275"/>
      <c r="B14" s="273"/>
      <c r="C14" s="273"/>
      <c r="D14" s="274"/>
      <c r="E14" s="276"/>
      <c r="F14" s="276"/>
      <c r="G14" s="276"/>
      <c r="H14" s="276"/>
    </row>
    <row r="15" spans="1:13" s="267" customFormat="1" ht="15.75" x14ac:dyDescent="0.2">
      <c r="A15" s="275"/>
      <c r="B15" s="273"/>
      <c r="C15" s="273"/>
      <c r="D15" s="272"/>
      <c r="E15" s="272"/>
      <c r="F15" s="272"/>
      <c r="G15" s="272"/>
      <c r="H15" s="272"/>
    </row>
    <row r="16" spans="1:13" s="267" customFormat="1" ht="16.5" customHeight="1" x14ac:dyDescent="0.2">
      <c r="A16" s="283"/>
      <c r="B16" s="284"/>
      <c r="C16" s="284"/>
      <c r="D16" s="284"/>
      <c r="E16" s="284"/>
      <c r="F16" s="284"/>
      <c r="G16" s="284"/>
      <c r="H16" s="284"/>
    </row>
    <row r="17" spans="1:13" s="267" customFormat="1" ht="32.25" customHeight="1" x14ac:dyDescent="0.2">
      <c r="A17" s="283"/>
      <c r="B17" s="284"/>
      <c r="C17" s="284"/>
      <c r="D17" s="284"/>
      <c r="E17" s="284"/>
      <c r="F17" s="284"/>
      <c r="G17" s="284"/>
      <c r="H17" s="284"/>
    </row>
    <row r="18" spans="1:13" ht="30.75" customHeight="1" x14ac:dyDescent="0.2"/>
    <row r="19" spans="1:13" ht="18.75" customHeight="1" x14ac:dyDescent="0.2"/>
    <row r="20" spans="1:13" ht="33.75" customHeight="1" x14ac:dyDescent="0.2"/>
    <row r="21" spans="1:13" ht="18.75" customHeight="1" x14ac:dyDescent="0.2">
      <c r="A21" s="291" t="s">
        <v>112</v>
      </c>
      <c r="B21" s="291"/>
      <c r="C21" s="291"/>
      <c r="D21" s="291"/>
      <c r="E21" s="291"/>
      <c r="F21" s="291"/>
      <c r="G21" s="291"/>
      <c r="H21" s="291"/>
      <c r="I21" s="291"/>
      <c r="J21" s="291"/>
      <c r="K21" s="291"/>
      <c r="L21" s="291"/>
      <c r="M21" s="291"/>
    </row>
    <row r="22" spans="1:13" ht="35.25" customHeight="1" x14ac:dyDescent="0.2">
      <c r="A22" s="292" t="s">
        <v>113</v>
      </c>
      <c r="B22" s="292"/>
      <c r="C22" s="292"/>
      <c r="D22" s="292"/>
      <c r="E22" s="292"/>
      <c r="F22" s="292"/>
      <c r="G22" s="292"/>
      <c r="H22" s="292"/>
      <c r="I22" s="280"/>
      <c r="J22" s="280"/>
      <c r="K22" s="280"/>
      <c r="L22" s="280"/>
      <c r="M22" s="280"/>
    </row>
    <row r="23" spans="1:13" ht="30.75" customHeight="1" x14ac:dyDescent="0.2">
      <c r="A23" s="292" t="s">
        <v>114</v>
      </c>
      <c r="B23" s="292"/>
      <c r="C23" s="292"/>
      <c r="D23" s="292"/>
      <c r="E23" s="292"/>
      <c r="F23" s="292"/>
      <c r="G23" s="292"/>
      <c r="H23" s="292"/>
      <c r="I23" s="280"/>
      <c r="J23" s="280"/>
      <c r="K23" s="280"/>
      <c r="L23" s="280"/>
      <c r="M23" s="280"/>
    </row>
    <row r="24" spans="1:13" ht="30" customHeight="1" x14ac:dyDescent="0.2">
      <c r="A24" s="292" t="s">
        <v>126</v>
      </c>
      <c r="B24" s="292"/>
      <c r="C24" s="292"/>
      <c r="D24" s="292"/>
      <c r="E24" s="292"/>
      <c r="F24" s="292"/>
      <c r="G24" s="292"/>
      <c r="H24" s="292"/>
      <c r="I24" s="280"/>
      <c r="J24" s="280"/>
      <c r="K24" s="280"/>
      <c r="L24" s="280"/>
      <c r="M24" s="280"/>
    </row>
    <row r="26" spans="1:13" ht="35.25" customHeight="1" x14ac:dyDescent="0.2"/>
    <row r="27" spans="1:13" ht="32.25" customHeight="1" x14ac:dyDescent="0.2"/>
    <row r="28" spans="1:13" ht="21" customHeight="1" x14ac:dyDescent="0.2"/>
  </sheetData>
  <mergeCells count="17">
    <mergeCell ref="A21:M21"/>
    <mergeCell ref="A22:H22"/>
    <mergeCell ref="A23:H23"/>
    <mergeCell ref="A24:H24"/>
    <mergeCell ref="A17:H17"/>
    <mergeCell ref="A7:B7"/>
    <mergeCell ref="A8:B8"/>
    <mergeCell ref="D7:G7"/>
    <mergeCell ref="D8:G8"/>
    <mergeCell ref="A13:H13"/>
    <mergeCell ref="I5:M5"/>
    <mergeCell ref="A16:H16"/>
    <mergeCell ref="A1:H1"/>
    <mergeCell ref="A2:H2"/>
    <mergeCell ref="A3:H3"/>
    <mergeCell ref="A4:H4"/>
    <mergeCell ref="A5:H5"/>
  </mergeCells>
  <pageMargins left="1.1811023622047245" right="0.39370078740157483" top="0.78740157480314965" bottom="0.7874015748031496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dimension ref="A1:Q78"/>
  <sheetViews>
    <sheetView zoomScaleNormal="100" zoomScaleSheetLayoutView="100" workbookViewId="0">
      <selection sqref="A1:O1"/>
    </sheetView>
  </sheetViews>
  <sheetFormatPr defaultRowHeight="12.75" x14ac:dyDescent="0.2"/>
  <cols>
    <col min="1" max="1" width="2.28515625" style="2" customWidth="1"/>
    <col min="2" max="2" width="2.42578125" style="2" customWidth="1"/>
    <col min="3" max="3" width="2.5703125" style="2" customWidth="1"/>
    <col min="4" max="4" width="29.28515625" style="2" customWidth="1"/>
    <col min="5" max="5" width="4" style="2" customWidth="1"/>
    <col min="6" max="6" width="2.7109375" style="3" customWidth="1"/>
    <col min="7" max="7" width="6.28515625" style="4" customWidth="1"/>
    <col min="8" max="9" width="7.28515625" style="2" customWidth="1"/>
    <col min="10" max="10" width="7.5703125" style="2" customWidth="1"/>
    <col min="11" max="11" width="29.42578125" style="1" customWidth="1"/>
    <col min="12" max="12" width="4" style="1" customWidth="1"/>
    <col min="13" max="13" width="5" style="1" customWidth="1"/>
    <col min="14" max="14" width="25.5703125" style="1" customWidth="1"/>
    <col min="15" max="15" width="20.42578125" style="1" customWidth="1"/>
    <col min="16" max="16384" width="9.140625" style="1"/>
  </cols>
  <sheetData>
    <row r="1" spans="1:15" s="12" customFormat="1" ht="17.25" customHeight="1" x14ac:dyDescent="0.2">
      <c r="A1" s="521" t="s">
        <v>54</v>
      </c>
      <c r="B1" s="521"/>
      <c r="C1" s="521"/>
      <c r="D1" s="521"/>
      <c r="E1" s="521"/>
      <c r="F1" s="521"/>
      <c r="G1" s="521"/>
      <c r="H1" s="521"/>
      <c r="I1" s="521"/>
      <c r="J1" s="521"/>
      <c r="K1" s="521"/>
      <c r="L1" s="521"/>
      <c r="M1" s="521"/>
      <c r="N1" s="521"/>
      <c r="O1" s="521"/>
    </row>
    <row r="2" spans="1:15" s="12" customFormat="1" ht="15" customHeight="1" x14ac:dyDescent="0.2">
      <c r="A2" s="520" t="s">
        <v>66</v>
      </c>
      <c r="B2" s="520"/>
      <c r="C2" s="520"/>
      <c r="D2" s="520"/>
      <c r="E2" s="520"/>
      <c r="F2" s="520"/>
      <c r="G2" s="520"/>
      <c r="H2" s="520"/>
      <c r="I2" s="520"/>
      <c r="J2" s="520"/>
      <c r="K2" s="520"/>
      <c r="L2" s="520"/>
      <c r="M2" s="520"/>
      <c r="N2" s="520"/>
      <c r="O2" s="520"/>
    </row>
    <row r="3" spans="1:15" s="12" customFormat="1" ht="10.5" customHeight="1" thickBot="1" x14ac:dyDescent="0.25">
      <c r="A3" s="7"/>
      <c r="B3" s="7"/>
      <c r="C3" s="7"/>
      <c r="D3" s="7"/>
      <c r="E3" s="7"/>
      <c r="F3" s="8"/>
      <c r="G3" s="6"/>
      <c r="H3" s="7"/>
      <c r="I3" s="7"/>
      <c r="J3" s="7"/>
    </row>
    <row r="4" spans="1:15" s="12" customFormat="1" ht="16.5" customHeight="1" x14ac:dyDescent="0.2">
      <c r="A4" s="481" t="s">
        <v>0</v>
      </c>
      <c r="B4" s="484" t="s">
        <v>1</v>
      </c>
      <c r="C4" s="484" t="s">
        <v>2</v>
      </c>
      <c r="D4" s="487" t="s">
        <v>25</v>
      </c>
      <c r="E4" s="461" t="s">
        <v>3</v>
      </c>
      <c r="F4" s="459" t="s">
        <v>4</v>
      </c>
      <c r="G4" s="490" t="s">
        <v>5</v>
      </c>
      <c r="H4" s="351" t="s">
        <v>53</v>
      </c>
      <c r="I4" s="352"/>
      <c r="J4" s="352"/>
      <c r="K4" s="351" t="s">
        <v>55</v>
      </c>
      <c r="L4" s="352"/>
      <c r="M4" s="352"/>
      <c r="N4" s="387" t="s">
        <v>69</v>
      </c>
      <c r="O4" s="526" t="s">
        <v>70</v>
      </c>
    </row>
    <row r="5" spans="1:15" s="12" customFormat="1" ht="15" customHeight="1" x14ac:dyDescent="0.2">
      <c r="A5" s="482"/>
      <c r="B5" s="485"/>
      <c r="C5" s="485"/>
      <c r="D5" s="488"/>
      <c r="E5" s="462"/>
      <c r="F5" s="460"/>
      <c r="G5" s="491"/>
      <c r="H5" s="397" t="s">
        <v>63</v>
      </c>
      <c r="I5" s="397" t="s">
        <v>64</v>
      </c>
      <c r="J5" s="397" t="s">
        <v>65</v>
      </c>
      <c r="K5" s="353" t="s">
        <v>25</v>
      </c>
      <c r="L5" s="414" t="s">
        <v>57</v>
      </c>
      <c r="M5" s="416" t="s">
        <v>56</v>
      </c>
      <c r="N5" s="388"/>
      <c r="O5" s="527"/>
    </row>
    <row r="6" spans="1:15" s="12" customFormat="1" ht="96" customHeight="1" thickBot="1" x14ac:dyDescent="0.25">
      <c r="A6" s="483"/>
      <c r="B6" s="486"/>
      <c r="C6" s="486"/>
      <c r="D6" s="489"/>
      <c r="E6" s="463"/>
      <c r="F6" s="460"/>
      <c r="G6" s="491"/>
      <c r="H6" s="398"/>
      <c r="I6" s="398"/>
      <c r="J6" s="398"/>
      <c r="K6" s="354"/>
      <c r="L6" s="415"/>
      <c r="M6" s="417"/>
      <c r="N6" s="389"/>
      <c r="O6" s="528"/>
    </row>
    <row r="7" spans="1:15" ht="195.75" customHeight="1" x14ac:dyDescent="0.2">
      <c r="A7" s="349" t="s">
        <v>6</v>
      </c>
      <c r="B7" s="390" t="s">
        <v>47</v>
      </c>
      <c r="C7" s="391"/>
      <c r="D7" s="391"/>
      <c r="E7" s="391"/>
      <c r="F7" s="392"/>
      <c r="G7" s="392"/>
      <c r="H7" s="392"/>
      <c r="I7" s="392"/>
      <c r="J7" s="393"/>
      <c r="K7" s="164" t="s">
        <v>58</v>
      </c>
      <c r="L7" s="165">
        <v>177.8</v>
      </c>
      <c r="M7" s="226">
        <v>280.60000000000002</v>
      </c>
      <c r="N7" s="227" t="s">
        <v>92</v>
      </c>
      <c r="O7" s="197"/>
    </row>
    <row r="8" spans="1:15" ht="120.75" customHeight="1" thickBot="1" x14ac:dyDescent="0.25">
      <c r="A8" s="349"/>
      <c r="B8" s="394"/>
      <c r="C8" s="395"/>
      <c r="D8" s="395"/>
      <c r="E8" s="395"/>
      <c r="F8" s="395"/>
      <c r="G8" s="395"/>
      <c r="H8" s="395"/>
      <c r="I8" s="395"/>
      <c r="J8" s="396"/>
      <c r="K8" s="166" t="s">
        <v>59</v>
      </c>
      <c r="L8" s="167">
        <v>1</v>
      </c>
      <c r="M8" s="168">
        <v>0</v>
      </c>
      <c r="N8" s="399" t="s">
        <v>124</v>
      </c>
      <c r="O8" s="400"/>
    </row>
    <row r="9" spans="1:15" ht="14.25" customHeight="1" thickBot="1" x14ac:dyDescent="0.25">
      <c r="A9" s="240" t="s">
        <v>6</v>
      </c>
      <c r="B9" s="68" t="s">
        <v>6</v>
      </c>
      <c r="C9" s="334" t="s">
        <v>41</v>
      </c>
      <c r="D9" s="335"/>
      <c r="E9" s="335"/>
      <c r="F9" s="335"/>
      <c r="G9" s="335"/>
      <c r="H9" s="335"/>
      <c r="I9" s="335"/>
      <c r="J9" s="335"/>
      <c r="K9" s="335"/>
      <c r="L9" s="335"/>
      <c r="M9" s="335"/>
      <c r="N9" s="335"/>
      <c r="O9" s="336"/>
    </row>
    <row r="10" spans="1:15" ht="29.25" customHeight="1" x14ac:dyDescent="0.2">
      <c r="A10" s="57" t="s">
        <v>6</v>
      </c>
      <c r="B10" s="65" t="s">
        <v>6</v>
      </c>
      <c r="C10" s="37" t="s">
        <v>6</v>
      </c>
      <c r="D10" s="173" t="s">
        <v>72</v>
      </c>
      <c r="E10" s="518" t="s">
        <v>19</v>
      </c>
      <c r="F10" s="38" t="s">
        <v>35</v>
      </c>
      <c r="G10" s="77"/>
      <c r="H10" s="95"/>
      <c r="I10" s="139"/>
      <c r="J10" s="140"/>
      <c r="K10" s="229" t="s">
        <v>93</v>
      </c>
      <c r="L10" s="230">
        <v>47</v>
      </c>
      <c r="M10" s="231">
        <v>53</v>
      </c>
      <c r="N10" s="228"/>
      <c r="O10" s="175"/>
    </row>
    <row r="11" spans="1:15" ht="29.25" customHeight="1" thickBot="1" x14ac:dyDescent="0.25">
      <c r="A11" s="58"/>
      <c r="B11" s="66"/>
      <c r="C11" s="33"/>
      <c r="D11" s="243" t="s">
        <v>73</v>
      </c>
      <c r="E11" s="519"/>
      <c r="F11" s="244"/>
      <c r="G11" s="245" t="s">
        <v>9</v>
      </c>
      <c r="H11" s="246">
        <v>179</v>
      </c>
      <c r="I11" s="247">
        <v>179</v>
      </c>
      <c r="J11" s="248">
        <v>179</v>
      </c>
      <c r="K11" s="209" t="s">
        <v>94</v>
      </c>
      <c r="L11" s="210">
        <v>4</v>
      </c>
      <c r="M11" s="249">
        <v>4</v>
      </c>
      <c r="N11" s="250"/>
      <c r="O11" s="251"/>
    </row>
    <row r="12" spans="1:15" ht="69.75" customHeight="1" x14ac:dyDescent="0.2">
      <c r="A12" s="60"/>
      <c r="B12" s="69"/>
      <c r="C12" s="32"/>
      <c r="D12" s="359" t="s">
        <v>125</v>
      </c>
      <c r="E12" s="241"/>
      <c r="F12" s="160"/>
      <c r="G12" s="169" t="s">
        <v>9</v>
      </c>
      <c r="H12" s="170">
        <v>249.5</v>
      </c>
      <c r="I12" s="171">
        <v>249.5</v>
      </c>
      <c r="J12" s="172">
        <v>248.1</v>
      </c>
      <c r="K12" s="325" t="s">
        <v>95</v>
      </c>
      <c r="L12" s="326">
        <v>43</v>
      </c>
      <c r="M12" s="302">
        <v>49</v>
      </c>
      <c r="N12" s="298" t="s">
        <v>127</v>
      </c>
      <c r="O12" s="177"/>
    </row>
    <row r="13" spans="1:15" ht="14.25" customHeight="1" thickBot="1" x14ac:dyDescent="0.25">
      <c r="A13" s="60"/>
      <c r="B13" s="69"/>
      <c r="C13" s="32"/>
      <c r="D13" s="360"/>
      <c r="E13" s="242"/>
      <c r="F13" s="39"/>
      <c r="G13" s="113" t="s">
        <v>13</v>
      </c>
      <c r="H13" s="103">
        <f>SUM(H11:H12)</f>
        <v>428.5</v>
      </c>
      <c r="I13" s="103">
        <f>SUM(I11:I12)</f>
        <v>428.5</v>
      </c>
      <c r="J13" s="104">
        <f>J12+J11</f>
        <v>427.1</v>
      </c>
      <c r="K13" s="322"/>
      <c r="L13" s="327"/>
      <c r="M13" s="303"/>
      <c r="N13" s="299"/>
      <c r="O13" s="184"/>
    </row>
    <row r="14" spans="1:15" ht="28.5" customHeight="1" x14ac:dyDescent="0.2">
      <c r="A14" s="469" t="s">
        <v>6</v>
      </c>
      <c r="B14" s="471" t="s">
        <v>6</v>
      </c>
      <c r="C14" s="403" t="s">
        <v>7</v>
      </c>
      <c r="D14" s="181" t="s">
        <v>74</v>
      </c>
      <c r="E14" s="361" t="s">
        <v>19</v>
      </c>
      <c r="F14" s="53" t="s">
        <v>35</v>
      </c>
      <c r="G14" s="76"/>
      <c r="H14" s="101"/>
      <c r="I14" s="141"/>
      <c r="J14" s="142"/>
      <c r="K14" s="232" t="s">
        <v>96</v>
      </c>
      <c r="L14" s="233">
        <v>6</v>
      </c>
      <c r="M14" s="234">
        <v>8</v>
      </c>
      <c r="N14" s="214"/>
      <c r="O14" s="198"/>
    </row>
    <row r="15" spans="1:15" ht="92.25" customHeight="1" x14ac:dyDescent="0.2">
      <c r="A15" s="366"/>
      <c r="B15" s="472"/>
      <c r="C15" s="383"/>
      <c r="D15" s="182" t="s">
        <v>75</v>
      </c>
      <c r="E15" s="362"/>
      <c r="F15" s="179"/>
      <c r="G15" s="185" t="s">
        <v>9</v>
      </c>
      <c r="H15" s="109">
        <v>614.20000000000005</v>
      </c>
      <c r="I15" s="157">
        <v>631.4</v>
      </c>
      <c r="J15" s="89">
        <v>631.4</v>
      </c>
      <c r="K15" s="186" t="s">
        <v>97</v>
      </c>
      <c r="L15" s="178">
        <v>1</v>
      </c>
      <c r="M15" s="212">
        <v>3</v>
      </c>
      <c r="N15" s="281" t="s">
        <v>123</v>
      </c>
      <c r="O15" s="159"/>
    </row>
    <row r="16" spans="1:15" ht="15" customHeight="1" x14ac:dyDescent="0.2">
      <c r="A16" s="366"/>
      <c r="B16" s="472"/>
      <c r="C16" s="383"/>
      <c r="D16" s="310" t="s">
        <v>76</v>
      </c>
      <c r="E16" s="363"/>
      <c r="F16" s="179"/>
      <c r="G16" s="180" t="s">
        <v>9</v>
      </c>
      <c r="H16" s="118">
        <v>184</v>
      </c>
      <c r="I16" s="146">
        <v>226.8</v>
      </c>
      <c r="J16" s="147">
        <v>223.4</v>
      </c>
      <c r="K16" s="312" t="s">
        <v>98</v>
      </c>
      <c r="L16" s="314">
        <v>5</v>
      </c>
      <c r="M16" s="315">
        <v>5</v>
      </c>
      <c r="N16" s="216"/>
      <c r="O16" s="199"/>
    </row>
    <row r="17" spans="1:15" ht="15" customHeight="1" thickBot="1" x14ac:dyDescent="0.25">
      <c r="A17" s="470"/>
      <c r="B17" s="473"/>
      <c r="C17" s="404"/>
      <c r="D17" s="311"/>
      <c r="E17" s="135" t="s">
        <v>50</v>
      </c>
      <c r="F17" s="93"/>
      <c r="G17" s="115" t="s">
        <v>13</v>
      </c>
      <c r="H17" s="112">
        <f>SUM(H15:H16)</f>
        <v>798.2</v>
      </c>
      <c r="I17" s="112">
        <f>SUM(I15:I16)</f>
        <v>858.2</v>
      </c>
      <c r="J17" s="125">
        <f>J16+J15</f>
        <v>854.8</v>
      </c>
      <c r="K17" s="313"/>
      <c r="L17" s="301"/>
      <c r="M17" s="316"/>
      <c r="N17" s="217"/>
      <c r="O17" s="200"/>
    </row>
    <row r="18" spans="1:15" ht="14.25" customHeight="1" thickBot="1" x14ac:dyDescent="0.25">
      <c r="A18" s="59" t="s">
        <v>6</v>
      </c>
      <c r="B18" s="85" t="s">
        <v>6</v>
      </c>
      <c r="C18" s="475" t="s">
        <v>12</v>
      </c>
      <c r="D18" s="476"/>
      <c r="E18" s="476"/>
      <c r="F18" s="437"/>
      <c r="G18" s="477"/>
      <c r="H18" s="34">
        <f>H17+H13</f>
        <v>1226.7</v>
      </c>
      <c r="I18" s="34">
        <f>I13+I17</f>
        <v>1286.7</v>
      </c>
      <c r="J18" s="34">
        <f>J13+J17</f>
        <v>1281.9000000000001</v>
      </c>
      <c r="K18" s="524"/>
      <c r="L18" s="525"/>
      <c r="M18" s="525"/>
      <c r="N18" s="508"/>
      <c r="O18" s="509"/>
    </row>
    <row r="19" spans="1:15" ht="14.25" customHeight="1" thickBot="1" x14ac:dyDescent="0.25">
      <c r="A19" s="28" t="s">
        <v>6</v>
      </c>
      <c r="B19" s="68" t="s">
        <v>7</v>
      </c>
      <c r="C19" s="335" t="s">
        <v>40</v>
      </c>
      <c r="D19" s="335"/>
      <c r="E19" s="335"/>
      <c r="F19" s="335"/>
      <c r="G19" s="335"/>
      <c r="H19" s="335"/>
      <c r="I19" s="335"/>
      <c r="J19" s="335"/>
      <c r="K19" s="335"/>
      <c r="L19" s="335"/>
      <c r="M19" s="335"/>
      <c r="N19" s="335"/>
      <c r="O19" s="336"/>
    </row>
    <row r="20" spans="1:15" ht="247.5" customHeight="1" x14ac:dyDescent="0.2">
      <c r="A20" s="35" t="s">
        <v>6</v>
      </c>
      <c r="B20" s="67" t="s">
        <v>7</v>
      </c>
      <c r="C20" s="420" t="s">
        <v>6</v>
      </c>
      <c r="D20" s="467" t="s">
        <v>36</v>
      </c>
      <c r="E20" s="385"/>
      <c r="F20" s="373">
        <v>2</v>
      </c>
      <c r="G20" s="44" t="s">
        <v>9</v>
      </c>
      <c r="H20" s="126">
        <v>945.5</v>
      </c>
      <c r="I20" s="143">
        <v>949.5</v>
      </c>
      <c r="J20" s="144">
        <v>949.5</v>
      </c>
      <c r="K20" s="211" t="s">
        <v>78</v>
      </c>
      <c r="L20" s="188">
        <v>70</v>
      </c>
      <c r="M20" s="218">
        <v>100</v>
      </c>
      <c r="N20" s="214" t="s">
        <v>128</v>
      </c>
      <c r="O20" s="198"/>
    </row>
    <row r="21" spans="1:15" ht="15.75" customHeight="1" x14ac:dyDescent="0.2">
      <c r="A21" s="36"/>
      <c r="B21" s="64"/>
      <c r="C21" s="421"/>
      <c r="D21" s="467"/>
      <c r="E21" s="474"/>
      <c r="F21" s="423"/>
      <c r="G21" s="46" t="s">
        <v>26</v>
      </c>
      <c r="H21" s="102">
        <v>353</v>
      </c>
      <c r="I21" s="145">
        <v>353</v>
      </c>
      <c r="J21" s="222">
        <v>326.89999999999998</v>
      </c>
      <c r="K21" s="328" t="s">
        <v>77</v>
      </c>
      <c r="L21" s="314">
        <v>38</v>
      </c>
      <c r="M21" s="323">
        <v>38</v>
      </c>
      <c r="N21" s="307"/>
      <c r="O21" s="309"/>
    </row>
    <row r="22" spans="1:15" ht="14.25" customHeight="1" thickBot="1" x14ac:dyDescent="0.25">
      <c r="A22" s="59"/>
      <c r="B22" s="16"/>
      <c r="C22" s="422"/>
      <c r="D22" s="468"/>
      <c r="E22" s="419"/>
      <c r="F22" s="424"/>
      <c r="G22" s="117" t="s">
        <v>13</v>
      </c>
      <c r="H22" s="105">
        <f>SUM(H20:H21)</f>
        <v>1298.5</v>
      </c>
      <c r="I22" s="114">
        <f>SUM(I20:I21)</f>
        <v>1302.5</v>
      </c>
      <c r="J22" s="105">
        <f>SUM(J20:J21)</f>
        <v>1276.4000000000001</v>
      </c>
      <c r="K22" s="329"/>
      <c r="L22" s="301"/>
      <c r="M22" s="324"/>
      <c r="N22" s="308"/>
      <c r="O22" s="305"/>
    </row>
    <row r="23" spans="1:15" ht="26.25" customHeight="1" x14ac:dyDescent="0.2">
      <c r="A23" s="364" t="s">
        <v>6</v>
      </c>
      <c r="B23" s="367" t="s">
        <v>7</v>
      </c>
      <c r="C23" s="383" t="s">
        <v>7</v>
      </c>
      <c r="D23" s="467" t="s">
        <v>44</v>
      </c>
      <c r="E23" s="385"/>
      <c r="F23" s="373">
        <v>2</v>
      </c>
      <c r="G23" s="44" t="s">
        <v>9</v>
      </c>
      <c r="H23" s="118">
        <v>1818.2</v>
      </c>
      <c r="I23" s="146">
        <v>1819.9</v>
      </c>
      <c r="J23" s="147">
        <v>1819.9</v>
      </c>
      <c r="K23" s="211" t="s">
        <v>99</v>
      </c>
      <c r="L23" s="189">
        <v>70.2</v>
      </c>
      <c r="M23" s="220">
        <v>80.599999999999994</v>
      </c>
      <c r="N23" s="214" t="s">
        <v>118</v>
      </c>
      <c r="O23" s="198"/>
    </row>
    <row r="24" spans="1:15" ht="14.25" customHeight="1" x14ac:dyDescent="0.2">
      <c r="A24" s="366"/>
      <c r="B24" s="368"/>
      <c r="C24" s="383"/>
      <c r="D24" s="467"/>
      <c r="E24" s="385"/>
      <c r="F24" s="373"/>
      <c r="G24" s="9" t="s">
        <v>26</v>
      </c>
      <c r="H24" s="106">
        <v>460.2</v>
      </c>
      <c r="I24" s="148">
        <v>500.2</v>
      </c>
      <c r="J24" s="221">
        <v>495.8</v>
      </c>
      <c r="K24" s="321" t="s">
        <v>79</v>
      </c>
      <c r="L24" s="314">
        <v>338</v>
      </c>
      <c r="M24" s="323">
        <v>380</v>
      </c>
      <c r="N24" s="307" t="s">
        <v>117</v>
      </c>
      <c r="O24" s="309"/>
    </row>
    <row r="25" spans="1:15" ht="14.25" customHeight="1" thickBot="1" x14ac:dyDescent="0.25">
      <c r="A25" s="365"/>
      <c r="B25" s="369"/>
      <c r="C25" s="384"/>
      <c r="D25" s="468"/>
      <c r="E25" s="386"/>
      <c r="F25" s="374"/>
      <c r="G25" s="119" t="s">
        <v>13</v>
      </c>
      <c r="H25" s="103">
        <f>SUM(H23:H24)</f>
        <v>2278.4</v>
      </c>
      <c r="I25" s="103">
        <f>SUM(I23:I24)</f>
        <v>2320.1</v>
      </c>
      <c r="J25" s="104">
        <f>SUM(J23:J24)</f>
        <v>2315.7000000000003</v>
      </c>
      <c r="K25" s="322"/>
      <c r="L25" s="301"/>
      <c r="M25" s="324"/>
      <c r="N25" s="308"/>
      <c r="O25" s="305"/>
    </row>
    <row r="26" spans="1:15" ht="66.75" customHeight="1" x14ac:dyDescent="0.2">
      <c r="A26" s="364" t="s">
        <v>6</v>
      </c>
      <c r="B26" s="367" t="s">
        <v>7</v>
      </c>
      <c r="C26" s="383" t="s">
        <v>8</v>
      </c>
      <c r="D26" s="512" t="s">
        <v>37</v>
      </c>
      <c r="E26" s="385"/>
      <c r="F26" s="373">
        <v>2</v>
      </c>
      <c r="G26" s="44" t="s">
        <v>9</v>
      </c>
      <c r="H26" s="118">
        <v>187.1</v>
      </c>
      <c r="I26" s="146">
        <v>187.2</v>
      </c>
      <c r="J26" s="147">
        <v>183.23</v>
      </c>
      <c r="K26" s="355" t="s">
        <v>80</v>
      </c>
      <c r="L26" s="412">
        <v>9</v>
      </c>
      <c r="M26" s="330">
        <v>42</v>
      </c>
      <c r="N26" s="339" t="s">
        <v>89</v>
      </c>
      <c r="O26" s="492"/>
    </row>
    <row r="27" spans="1:15" ht="14.25" customHeight="1" thickBot="1" x14ac:dyDescent="0.25">
      <c r="A27" s="365"/>
      <c r="B27" s="369"/>
      <c r="C27" s="384"/>
      <c r="D27" s="513"/>
      <c r="E27" s="386"/>
      <c r="F27" s="374"/>
      <c r="G27" s="119" t="s">
        <v>13</v>
      </c>
      <c r="H27" s="104">
        <f>H26</f>
        <v>187.1</v>
      </c>
      <c r="I27" s="104">
        <f>SUM(I26)</f>
        <v>187.2</v>
      </c>
      <c r="J27" s="104">
        <f>SUM(J26)</f>
        <v>183.23</v>
      </c>
      <c r="K27" s="356"/>
      <c r="L27" s="413"/>
      <c r="M27" s="331"/>
      <c r="N27" s="345"/>
      <c r="O27" s="493"/>
    </row>
    <row r="28" spans="1:15" ht="14.25" customHeight="1" thickBot="1" x14ac:dyDescent="0.25">
      <c r="A28" s="28" t="s">
        <v>6</v>
      </c>
      <c r="B28" s="68" t="s">
        <v>7</v>
      </c>
      <c r="C28" s="436" t="s">
        <v>12</v>
      </c>
      <c r="D28" s="437"/>
      <c r="E28" s="437"/>
      <c r="F28" s="437"/>
      <c r="G28" s="437"/>
      <c r="H28" s="26">
        <f>H27+H25+H22</f>
        <v>3764</v>
      </c>
      <c r="I28" s="26">
        <f>I27+I25+I22</f>
        <v>3809.7999999999997</v>
      </c>
      <c r="J28" s="27">
        <f>J27+J25+J22</f>
        <v>3775.3300000000004</v>
      </c>
      <c r="K28" s="507"/>
      <c r="L28" s="508"/>
      <c r="M28" s="508"/>
      <c r="N28" s="508"/>
      <c r="O28" s="509"/>
    </row>
    <row r="29" spans="1:15" ht="14.25" customHeight="1" thickBot="1" x14ac:dyDescent="0.25">
      <c r="A29" s="28" t="s">
        <v>6</v>
      </c>
      <c r="B29" s="190" t="s">
        <v>8</v>
      </c>
      <c r="C29" s="500" t="s">
        <v>48</v>
      </c>
      <c r="D29" s="500"/>
      <c r="E29" s="500"/>
      <c r="F29" s="500"/>
      <c r="G29" s="500"/>
      <c r="H29" s="500"/>
      <c r="I29" s="500"/>
      <c r="J29" s="500"/>
      <c r="K29" s="500"/>
      <c r="L29" s="500"/>
      <c r="M29" s="500"/>
      <c r="N29" s="500"/>
      <c r="O29" s="501"/>
    </row>
    <row r="30" spans="1:15" ht="27.75" customHeight="1" x14ac:dyDescent="0.2">
      <c r="A30" s="35" t="s">
        <v>6</v>
      </c>
      <c r="B30" s="67" t="s">
        <v>8</v>
      </c>
      <c r="C30" s="29" t="s">
        <v>6</v>
      </c>
      <c r="D30" s="375" t="s">
        <v>38</v>
      </c>
      <c r="E30" s="14"/>
      <c r="F30" s="45">
        <v>2</v>
      </c>
      <c r="G30" s="22" t="s">
        <v>9</v>
      </c>
      <c r="H30" s="101">
        <v>1981.1</v>
      </c>
      <c r="I30" s="141">
        <v>1989.8</v>
      </c>
      <c r="J30" s="142">
        <v>1989.8</v>
      </c>
      <c r="K30" s="339" t="s">
        <v>60</v>
      </c>
      <c r="L30" s="341">
        <v>50</v>
      </c>
      <c r="M30" s="343">
        <v>80</v>
      </c>
      <c r="N30" s="332" t="s">
        <v>129</v>
      </c>
      <c r="O30" s="502"/>
    </row>
    <row r="31" spans="1:15" ht="27.75" customHeight="1" x14ac:dyDescent="0.2">
      <c r="A31" s="36"/>
      <c r="B31" s="64"/>
      <c r="C31" s="23"/>
      <c r="D31" s="359"/>
      <c r="E31" s="17"/>
      <c r="F31" s="18"/>
      <c r="G31" s="9" t="s">
        <v>26</v>
      </c>
      <c r="H31" s="106">
        <v>47</v>
      </c>
      <c r="I31" s="148">
        <v>47</v>
      </c>
      <c r="J31" s="221">
        <v>34.799999999999997</v>
      </c>
      <c r="K31" s="340"/>
      <c r="L31" s="342"/>
      <c r="M31" s="344"/>
      <c r="N31" s="333"/>
      <c r="O31" s="304"/>
    </row>
    <row r="32" spans="1:15" ht="42" customHeight="1" x14ac:dyDescent="0.2">
      <c r="A32" s="36"/>
      <c r="B32" s="64"/>
      <c r="C32" s="23"/>
      <c r="D32" s="359"/>
      <c r="E32" s="17"/>
      <c r="F32" s="18"/>
      <c r="G32" s="30"/>
      <c r="H32" s="120"/>
      <c r="I32" s="149"/>
      <c r="J32" s="149"/>
      <c r="K32" s="136" t="s">
        <v>71</v>
      </c>
      <c r="L32" s="137">
        <v>114</v>
      </c>
      <c r="M32" s="212">
        <v>114</v>
      </c>
      <c r="N32" s="215"/>
      <c r="O32" s="159"/>
    </row>
    <row r="33" spans="1:17" ht="40.5" customHeight="1" thickBot="1" x14ac:dyDescent="0.25">
      <c r="A33" s="36"/>
      <c r="B33" s="64"/>
      <c r="C33" s="31"/>
      <c r="D33" s="360"/>
      <c r="E33" s="19"/>
      <c r="F33" s="134"/>
      <c r="G33" s="117" t="s">
        <v>13</v>
      </c>
      <c r="H33" s="103">
        <f>SUM(H30:H32)</f>
        <v>2028.1</v>
      </c>
      <c r="I33" s="103">
        <f>SUM(I30:I32)</f>
        <v>2036.8</v>
      </c>
      <c r="J33" s="104">
        <f>SUM(J30:J32)</f>
        <v>2024.6</v>
      </c>
      <c r="K33" s="138" t="s">
        <v>61</v>
      </c>
      <c r="L33" s="91">
        <v>18</v>
      </c>
      <c r="M33" s="213">
        <v>18</v>
      </c>
      <c r="N33" s="217"/>
      <c r="O33" s="200"/>
    </row>
    <row r="34" spans="1:17" ht="29.25" customHeight="1" x14ac:dyDescent="0.2">
      <c r="A34" s="57" t="s">
        <v>6</v>
      </c>
      <c r="B34" s="65" t="s">
        <v>8</v>
      </c>
      <c r="C34" s="37" t="s">
        <v>7</v>
      </c>
      <c r="D34" s="375" t="s">
        <v>39</v>
      </c>
      <c r="E34" s="47"/>
      <c r="F34" s="45">
        <v>2</v>
      </c>
      <c r="G34" s="48" t="s">
        <v>9</v>
      </c>
      <c r="H34" s="116">
        <v>835.2</v>
      </c>
      <c r="I34" s="150">
        <v>838.9</v>
      </c>
      <c r="J34" s="151">
        <v>838.7</v>
      </c>
      <c r="K34" s="211" t="s">
        <v>100</v>
      </c>
      <c r="L34" s="188">
        <v>14</v>
      </c>
      <c r="M34" s="237">
        <v>16.600000000000001</v>
      </c>
      <c r="N34" s="214" t="s">
        <v>91</v>
      </c>
      <c r="O34" s="198"/>
      <c r="Q34" s="224"/>
    </row>
    <row r="35" spans="1:17" ht="154.5" customHeight="1" x14ac:dyDescent="0.2">
      <c r="A35" s="60"/>
      <c r="B35" s="69"/>
      <c r="C35" s="32"/>
      <c r="D35" s="359"/>
      <c r="E35" s="49"/>
      <c r="F35" s="40"/>
      <c r="G35" s="18" t="s">
        <v>26</v>
      </c>
      <c r="H35" s="123">
        <v>26.2</v>
      </c>
      <c r="I35" s="50">
        <v>28.7</v>
      </c>
      <c r="J35" s="144">
        <v>28.2</v>
      </c>
      <c r="K35" s="219" t="s">
        <v>81</v>
      </c>
      <c r="L35" s="208">
        <v>108</v>
      </c>
      <c r="M35" s="238">
        <v>133</v>
      </c>
      <c r="N35" s="306" t="s">
        <v>101</v>
      </c>
      <c r="O35" s="199"/>
    </row>
    <row r="36" spans="1:17" ht="14.25" customHeight="1" thickBot="1" x14ac:dyDescent="0.25">
      <c r="A36" s="58"/>
      <c r="B36" s="66"/>
      <c r="C36" s="33"/>
      <c r="D36" s="360"/>
      <c r="E36" s="51"/>
      <c r="F36" s="41"/>
      <c r="G36" s="117" t="s">
        <v>13</v>
      </c>
      <c r="H36" s="105">
        <f>SUM(H34:H35)</f>
        <v>861.40000000000009</v>
      </c>
      <c r="I36" s="114">
        <f>SUM(I34:I35)</f>
        <v>867.6</v>
      </c>
      <c r="J36" s="223">
        <f>SUM(J34:J35)</f>
        <v>866.90000000000009</v>
      </c>
      <c r="K36" s="328"/>
      <c r="L36" s="300"/>
      <c r="M36" s="302"/>
      <c r="N36" s="298"/>
      <c r="O36" s="304"/>
    </row>
    <row r="37" spans="1:17" ht="14.25" customHeight="1" thickBot="1" x14ac:dyDescent="0.25">
      <c r="A37" s="28" t="s">
        <v>6</v>
      </c>
      <c r="B37" s="68" t="s">
        <v>8</v>
      </c>
      <c r="C37" s="436" t="s">
        <v>12</v>
      </c>
      <c r="D37" s="437"/>
      <c r="E37" s="437"/>
      <c r="F37" s="437"/>
      <c r="G37" s="437"/>
      <c r="H37" s="34">
        <f>H36+H33</f>
        <v>2889.5</v>
      </c>
      <c r="I37" s="25">
        <f>I36+I33</f>
        <v>2904.4</v>
      </c>
      <c r="J37" s="25">
        <f>J36+J33</f>
        <v>2891.5</v>
      </c>
      <c r="K37" s="329"/>
      <c r="L37" s="301"/>
      <c r="M37" s="303"/>
      <c r="N37" s="299"/>
      <c r="O37" s="305"/>
    </row>
    <row r="38" spans="1:17" ht="14.25" customHeight="1" thickBot="1" x14ac:dyDescent="0.25">
      <c r="A38" s="28" t="s">
        <v>6</v>
      </c>
      <c r="B38" s="190" t="s">
        <v>10</v>
      </c>
      <c r="C38" s="500" t="s">
        <v>28</v>
      </c>
      <c r="D38" s="500"/>
      <c r="E38" s="500"/>
      <c r="F38" s="500"/>
      <c r="G38" s="500"/>
      <c r="H38" s="500"/>
      <c r="I38" s="500"/>
      <c r="J38" s="500"/>
      <c r="K38" s="500"/>
      <c r="L38" s="500"/>
      <c r="M38" s="500"/>
      <c r="N38" s="500"/>
      <c r="O38" s="501"/>
    </row>
    <row r="39" spans="1:17" ht="102.75" customHeight="1" x14ac:dyDescent="0.2">
      <c r="A39" s="364" t="s">
        <v>6</v>
      </c>
      <c r="B39" s="67" t="s">
        <v>10</v>
      </c>
      <c r="C39" s="431" t="s">
        <v>6</v>
      </c>
      <c r="D39" s="376" t="s">
        <v>15</v>
      </c>
      <c r="E39" s="52"/>
      <c r="F39" s="53" t="s">
        <v>35</v>
      </c>
      <c r="G39" s="22" t="s">
        <v>9</v>
      </c>
      <c r="H39" s="124">
        <v>39.1</v>
      </c>
      <c r="I39" s="152">
        <v>39.1</v>
      </c>
      <c r="J39" s="153">
        <v>28.3</v>
      </c>
      <c r="K39" s="297" t="s">
        <v>62</v>
      </c>
      <c r="L39" s="346">
        <v>6</v>
      </c>
      <c r="M39" s="337">
        <v>4</v>
      </c>
      <c r="N39" s="297" t="s">
        <v>119</v>
      </c>
      <c r="O39" s="502" t="s">
        <v>103</v>
      </c>
    </row>
    <row r="40" spans="1:17" ht="15.75" customHeight="1" thickBot="1" x14ac:dyDescent="0.25">
      <c r="A40" s="365"/>
      <c r="B40" s="16"/>
      <c r="C40" s="432"/>
      <c r="D40" s="377"/>
      <c r="E40" s="54"/>
      <c r="F40" s="55"/>
      <c r="G40" s="117" t="s">
        <v>13</v>
      </c>
      <c r="H40" s="105">
        <f>H39</f>
        <v>39.1</v>
      </c>
      <c r="I40" s="114">
        <f>I39</f>
        <v>39.1</v>
      </c>
      <c r="J40" s="105">
        <f>J39</f>
        <v>28.3</v>
      </c>
      <c r="K40" s="298"/>
      <c r="L40" s="347"/>
      <c r="M40" s="348"/>
      <c r="N40" s="299"/>
      <c r="O40" s="304"/>
    </row>
    <row r="41" spans="1:17" ht="92.25" customHeight="1" x14ac:dyDescent="0.2">
      <c r="A41" s="364" t="s">
        <v>6</v>
      </c>
      <c r="B41" s="367" t="s">
        <v>10</v>
      </c>
      <c r="C41" s="433" t="s">
        <v>7</v>
      </c>
      <c r="D41" s="405" t="s">
        <v>120</v>
      </c>
      <c r="E41" s="478"/>
      <c r="F41" s="378">
        <v>2</v>
      </c>
      <c r="G41" s="48" t="s">
        <v>9</v>
      </c>
      <c r="H41" s="121">
        <v>1059.5</v>
      </c>
      <c r="I41" s="154">
        <v>1082.5999999999999</v>
      </c>
      <c r="J41" s="155">
        <v>1082.5999999999999</v>
      </c>
      <c r="K41" s="297" t="s">
        <v>130</v>
      </c>
      <c r="L41" s="346">
        <v>250</v>
      </c>
      <c r="M41" s="337">
        <v>1139</v>
      </c>
      <c r="N41" s="405" t="s">
        <v>121</v>
      </c>
      <c r="O41" s="503"/>
    </row>
    <row r="42" spans="1:17" ht="78" customHeight="1" x14ac:dyDescent="0.2">
      <c r="A42" s="366"/>
      <c r="B42" s="368"/>
      <c r="C42" s="383"/>
      <c r="D42" s="467"/>
      <c r="E42" s="479"/>
      <c r="F42" s="373"/>
      <c r="G42" s="56" t="s">
        <v>26</v>
      </c>
      <c r="H42" s="108">
        <v>118.9</v>
      </c>
      <c r="I42" s="156">
        <v>118.9</v>
      </c>
      <c r="J42" s="225">
        <v>113.8</v>
      </c>
      <c r="K42" s="298"/>
      <c r="L42" s="347"/>
      <c r="M42" s="338"/>
      <c r="N42" s="406"/>
      <c r="O42" s="504"/>
    </row>
    <row r="43" spans="1:17" ht="21.75" customHeight="1" x14ac:dyDescent="0.2">
      <c r="A43" s="366"/>
      <c r="B43" s="368"/>
      <c r="C43" s="383"/>
      <c r="D43" s="467"/>
      <c r="E43" s="479"/>
      <c r="F43" s="373"/>
      <c r="G43" s="30"/>
      <c r="H43" s="106"/>
      <c r="I43" s="148"/>
      <c r="J43" s="149"/>
      <c r="K43" s="306" t="s">
        <v>131</v>
      </c>
      <c r="L43" s="357">
        <v>24</v>
      </c>
      <c r="M43" s="401">
        <v>69</v>
      </c>
      <c r="N43" s="307"/>
      <c r="O43" s="505"/>
    </row>
    <row r="44" spans="1:17" ht="21.75" customHeight="1" thickBot="1" x14ac:dyDescent="0.25">
      <c r="A44" s="365"/>
      <c r="B44" s="369"/>
      <c r="C44" s="384"/>
      <c r="D44" s="468"/>
      <c r="E44" s="480"/>
      <c r="F44" s="374"/>
      <c r="G44" s="117" t="s">
        <v>13</v>
      </c>
      <c r="H44" s="103">
        <f>SUM(H41:H43)</f>
        <v>1178.4000000000001</v>
      </c>
      <c r="I44" s="103">
        <f>SUM(I41:I43)</f>
        <v>1201.5</v>
      </c>
      <c r="J44" s="104">
        <f>SUM(J41:J43)</f>
        <v>1196.3999999999999</v>
      </c>
      <c r="K44" s="299"/>
      <c r="L44" s="358"/>
      <c r="M44" s="402"/>
      <c r="N44" s="308"/>
      <c r="O44" s="506"/>
    </row>
    <row r="45" spans="1:17" ht="72" customHeight="1" x14ac:dyDescent="0.2">
      <c r="A45" s="252" t="s">
        <v>6</v>
      </c>
      <c r="B45" s="65" t="s">
        <v>10</v>
      </c>
      <c r="C45" s="37" t="s">
        <v>8</v>
      </c>
      <c r="D45" s="173" t="s">
        <v>122</v>
      </c>
      <c r="E45" s="257"/>
      <c r="F45" s="45">
        <v>2</v>
      </c>
      <c r="G45" s="22" t="s">
        <v>9</v>
      </c>
      <c r="H45" s="101">
        <v>662.5</v>
      </c>
      <c r="I45" s="141">
        <v>662.9</v>
      </c>
      <c r="J45" s="142">
        <v>662.9</v>
      </c>
      <c r="K45" s="317" t="s">
        <v>83</v>
      </c>
      <c r="L45" s="319">
        <v>180</v>
      </c>
      <c r="M45" s="261">
        <v>225</v>
      </c>
      <c r="N45" s="297" t="s">
        <v>102</v>
      </c>
      <c r="O45" s="191"/>
    </row>
    <row r="46" spans="1:17" ht="57.75" customHeight="1" thickBot="1" x14ac:dyDescent="0.25">
      <c r="A46" s="254"/>
      <c r="B46" s="66"/>
      <c r="C46" s="33"/>
      <c r="D46" s="256"/>
      <c r="E46" s="259"/>
      <c r="F46" s="41"/>
      <c r="G46" s="262" t="s">
        <v>26</v>
      </c>
      <c r="H46" s="263">
        <v>20</v>
      </c>
      <c r="I46" s="264">
        <v>20</v>
      </c>
      <c r="J46" s="265">
        <v>11.2</v>
      </c>
      <c r="K46" s="318"/>
      <c r="L46" s="320"/>
      <c r="M46" s="266"/>
      <c r="N46" s="299"/>
      <c r="O46" s="239"/>
    </row>
    <row r="47" spans="1:17" ht="165" customHeight="1" x14ac:dyDescent="0.2">
      <c r="A47" s="253"/>
      <c r="B47" s="69"/>
      <c r="C47" s="32"/>
      <c r="D47" s="255"/>
      <c r="E47" s="258"/>
      <c r="F47" s="40"/>
      <c r="G47" s="236"/>
      <c r="H47" s="111"/>
      <c r="I47" s="147"/>
      <c r="J47" s="260"/>
      <c r="K47" s="350" t="s">
        <v>82</v>
      </c>
      <c r="L47" s="522">
        <v>1</v>
      </c>
      <c r="M47" s="344">
        <v>1</v>
      </c>
      <c r="N47" s="298" t="s">
        <v>132</v>
      </c>
      <c r="O47" s="516"/>
    </row>
    <row r="48" spans="1:17" ht="18" customHeight="1" thickBot="1" x14ac:dyDescent="0.25">
      <c r="A48" s="254"/>
      <c r="B48" s="66"/>
      <c r="C48" s="33"/>
      <c r="D48" s="256"/>
      <c r="E48" s="259"/>
      <c r="F48" s="41"/>
      <c r="G48" s="119" t="s">
        <v>13</v>
      </c>
      <c r="H48" s="104">
        <f>SUM(H45:H46)</f>
        <v>682.5</v>
      </c>
      <c r="I48" s="104">
        <f>SUM(I45:I46)</f>
        <v>682.9</v>
      </c>
      <c r="J48" s="104">
        <f>SUM(J45:J46)</f>
        <v>674.1</v>
      </c>
      <c r="K48" s="350"/>
      <c r="L48" s="522"/>
      <c r="M48" s="344"/>
      <c r="N48" s="298"/>
      <c r="O48" s="516"/>
    </row>
    <row r="49" spans="1:15" ht="14.25" customHeight="1" thickBot="1" x14ac:dyDescent="0.25">
      <c r="A49" s="28" t="s">
        <v>6</v>
      </c>
      <c r="B49" s="68" t="s">
        <v>10</v>
      </c>
      <c r="C49" s="436" t="s">
        <v>12</v>
      </c>
      <c r="D49" s="437"/>
      <c r="E49" s="437"/>
      <c r="F49" s="437"/>
      <c r="G49" s="437"/>
      <c r="H49" s="27">
        <f>H48+H44+H40</f>
        <v>1900</v>
      </c>
      <c r="I49" s="27">
        <f>I48+I44+I40</f>
        <v>1923.5</v>
      </c>
      <c r="J49" s="27">
        <f>J48+J44+J40</f>
        <v>1898.8</v>
      </c>
      <c r="K49" s="345"/>
      <c r="L49" s="523"/>
      <c r="M49" s="316"/>
      <c r="N49" s="299"/>
      <c r="O49" s="517"/>
    </row>
    <row r="50" spans="1:15" ht="14.25" customHeight="1" thickBot="1" x14ac:dyDescent="0.25">
      <c r="A50" s="28" t="s">
        <v>6</v>
      </c>
      <c r="B50" s="68" t="s">
        <v>43</v>
      </c>
      <c r="C50" s="334" t="s">
        <v>42</v>
      </c>
      <c r="D50" s="335"/>
      <c r="E50" s="335"/>
      <c r="F50" s="335"/>
      <c r="G50" s="335"/>
      <c r="H50" s="335"/>
      <c r="I50" s="335"/>
      <c r="J50" s="335"/>
      <c r="K50" s="335"/>
      <c r="L50" s="335"/>
      <c r="M50" s="335"/>
      <c r="N50" s="335"/>
      <c r="O50" s="336"/>
    </row>
    <row r="51" spans="1:15" ht="18.75" customHeight="1" x14ac:dyDescent="0.2">
      <c r="A51" s="35" t="s">
        <v>6</v>
      </c>
      <c r="B51" s="67" t="s">
        <v>43</v>
      </c>
      <c r="C51" s="433" t="s">
        <v>6</v>
      </c>
      <c r="D51" s="370" t="s">
        <v>33</v>
      </c>
      <c r="E51" s="418" t="s">
        <v>16</v>
      </c>
      <c r="F51" s="379" t="s">
        <v>34</v>
      </c>
      <c r="G51" s="70" t="s">
        <v>52</v>
      </c>
      <c r="H51" s="95">
        <v>500</v>
      </c>
      <c r="I51" s="139">
        <v>500</v>
      </c>
      <c r="J51" s="140">
        <v>500</v>
      </c>
      <c r="K51" s="192" t="s">
        <v>84</v>
      </c>
      <c r="L51" s="194" t="s">
        <v>85</v>
      </c>
      <c r="M51" s="4">
        <v>1</v>
      </c>
      <c r="N51" s="339" t="s">
        <v>133</v>
      </c>
      <c r="O51" s="175"/>
    </row>
    <row r="52" spans="1:15" ht="14.25" customHeight="1" x14ac:dyDescent="0.2">
      <c r="A52" s="36"/>
      <c r="B52" s="64"/>
      <c r="C52" s="383"/>
      <c r="D52" s="371"/>
      <c r="E52" s="385"/>
      <c r="F52" s="380"/>
      <c r="G52" s="18" t="s">
        <v>9</v>
      </c>
      <c r="H52" s="106">
        <v>0</v>
      </c>
      <c r="I52" s="148">
        <v>49.7</v>
      </c>
      <c r="J52" s="145">
        <v>49.7</v>
      </c>
      <c r="K52" s="193" t="s">
        <v>88</v>
      </c>
      <c r="L52" s="195" t="s">
        <v>86</v>
      </c>
      <c r="M52" s="4">
        <v>75</v>
      </c>
      <c r="N52" s="350"/>
      <c r="O52" s="177"/>
    </row>
    <row r="53" spans="1:15" ht="14.25" customHeight="1" x14ac:dyDescent="0.2">
      <c r="A53" s="72"/>
      <c r="B53" s="79"/>
      <c r="C53" s="434"/>
      <c r="D53" s="371"/>
      <c r="E53" s="514"/>
      <c r="F53" s="381"/>
      <c r="G53" s="15" t="s">
        <v>45</v>
      </c>
      <c r="H53" s="106">
        <v>513.20000000000005</v>
      </c>
      <c r="I53" s="148">
        <v>513.20000000000005</v>
      </c>
      <c r="J53" s="149">
        <v>513.20000000000005</v>
      </c>
      <c r="K53" s="193"/>
      <c r="L53" s="196"/>
      <c r="M53" s="207"/>
      <c r="N53" s="350"/>
      <c r="O53" s="177"/>
    </row>
    <row r="54" spans="1:15" ht="14.25" customHeight="1" thickBot="1" x14ac:dyDescent="0.25">
      <c r="A54" s="73"/>
      <c r="B54" s="80"/>
      <c r="C54" s="435"/>
      <c r="D54" s="372"/>
      <c r="E54" s="515"/>
      <c r="F54" s="382"/>
      <c r="G54" s="117" t="s">
        <v>13</v>
      </c>
      <c r="H54" s="107">
        <f>SUM(H51:H53)</f>
        <v>1013.2</v>
      </c>
      <c r="I54" s="127">
        <f>SUM(I51:I53)</f>
        <v>1062.9000000000001</v>
      </c>
      <c r="J54" s="235">
        <f>SUM(J51:J53)</f>
        <v>1062.9000000000001</v>
      </c>
      <c r="K54" s="183"/>
      <c r="L54" s="187"/>
      <c r="M54" s="184"/>
      <c r="N54" s="345"/>
      <c r="O54" s="184"/>
    </row>
    <row r="55" spans="1:15" ht="13.5" customHeight="1" x14ac:dyDescent="0.2">
      <c r="A55" s="71" t="s">
        <v>6</v>
      </c>
      <c r="B55" s="78" t="s">
        <v>43</v>
      </c>
      <c r="C55" s="433" t="s">
        <v>10</v>
      </c>
      <c r="D55" s="370" t="s">
        <v>51</v>
      </c>
      <c r="E55" s="418" t="s">
        <v>16</v>
      </c>
      <c r="F55" s="83" t="s">
        <v>34</v>
      </c>
      <c r="G55" s="70" t="s">
        <v>45</v>
      </c>
      <c r="H55" s="122">
        <v>0.3</v>
      </c>
      <c r="I55" s="152">
        <v>205.8</v>
      </c>
      <c r="J55" s="278">
        <v>187</v>
      </c>
      <c r="K55" s="339" t="s">
        <v>87</v>
      </c>
      <c r="L55" s="174"/>
      <c r="M55" s="205"/>
      <c r="N55" s="201" t="s">
        <v>90</v>
      </c>
      <c r="O55" s="175"/>
    </row>
    <row r="56" spans="1:15" ht="13.5" customHeight="1" x14ac:dyDescent="0.2">
      <c r="A56" s="72"/>
      <c r="B56" s="79"/>
      <c r="C56" s="383"/>
      <c r="D56" s="371"/>
      <c r="E56" s="385"/>
      <c r="F56" s="82"/>
      <c r="G56" s="18" t="s">
        <v>27</v>
      </c>
      <c r="H56" s="110">
        <v>32</v>
      </c>
      <c r="I56" s="50">
        <v>32</v>
      </c>
      <c r="J56" s="277">
        <v>3.4</v>
      </c>
      <c r="K56" s="350"/>
      <c r="L56" s="176"/>
      <c r="M56" s="206"/>
      <c r="N56" s="202"/>
      <c r="O56" s="177"/>
    </row>
    <row r="57" spans="1:15" ht="13.5" customHeight="1" x14ac:dyDescent="0.2">
      <c r="A57" s="72"/>
      <c r="B57" s="79"/>
      <c r="C57" s="383"/>
      <c r="D57" s="371"/>
      <c r="E57" s="385"/>
      <c r="F57" s="82"/>
      <c r="G57" s="9" t="s">
        <v>18</v>
      </c>
      <c r="H57" s="111">
        <v>5.7</v>
      </c>
      <c r="I57" s="158">
        <v>5.7</v>
      </c>
      <c r="J57" s="279">
        <v>0.6</v>
      </c>
      <c r="K57" s="350"/>
      <c r="L57" s="176"/>
      <c r="M57" s="206"/>
      <c r="N57" s="202"/>
      <c r="O57" s="177"/>
    </row>
    <row r="58" spans="1:15" ht="13.5" customHeight="1" thickBot="1" x14ac:dyDescent="0.25">
      <c r="A58" s="74"/>
      <c r="B58" s="80"/>
      <c r="C58" s="435"/>
      <c r="D58" s="372"/>
      <c r="E58" s="419"/>
      <c r="F58" s="84"/>
      <c r="G58" s="117" t="s">
        <v>13</v>
      </c>
      <c r="H58" s="107">
        <f>SUM(H55:H57)</f>
        <v>38</v>
      </c>
      <c r="I58" s="114">
        <f>SUM(I55:I57)</f>
        <v>243.5</v>
      </c>
      <c r="J58" s="105">
        <f>SUM(J55:J57)</f>
        <v>191</v>
      </c>
      <c r="K58" s="345"/>
      <c r="L58" s="187"/>
      <c r="M58" s="204"/>
      <c r="N58" s="203"/>
      <c r="O58" s="184"/>
    </row>
    <row r="59" spans="1:15" ht="14.25" customHeight="1" thickBot="1" x14ac:dyDescent="0.25">
      <c r="A59" s="13" t="s">
        <v>6</v>
      </c>
      <c r="B59" s="81" t="s">
        <v>43</v>
      </c>
      <c r="C59" s="407" t="s">
        <v>12</v>
      </c>
      <c r="D59" s="408"/>
      <c r="E59" s="408"/>
      <c r="F59" s="408"/>
      <c r="G59" s="409"/>
      <c r="H59" s="21">
        <f>H58+H54</f>
        <v>1051.2</v>
      </c>
      <c r="I59" s="61">
        <f>I58+I54</f>
        <v>1306.4000000000001</v>
      </c>
      <c r="J59" s="21">
        <f>J58+J54</f>
        <v>1253.9000000000001</v>
      </c>
      <c r="K59" s="507"/>
      <c r="L59" s="508"/>
      <c r="M59" s="508"/>
      <c r="N59" s="508"/>
      <c r="O59" s="509"/>
    </row>
    <row r="60" spans="1:15" ht="14.25" customHeight="1" thickBot="1" x14ac:dyDescent="0.25">
      <c r="A60" s="13" t="s">
        <v>6</v>
      </c>
      <c r="B60" s="510" t="s">
        <v>14</v>
      </c>
      <c r="C60" s="510"/>
      <c r="D60" s="510"/>
      <c r="E60" s="510"/>
      <c r="F60" s="510"/>
      <c r="G60" s="511"/>
      <c r="H60" s="42">
        <f>H59+H49+H37+H28+H18</f>
        <v>10831.400000000001</v>
      </c>
      <c r="I60" s="62">
        <f>I59+I49+I37+I28+I18</f>
        <v>11230.800000000001</v>
      </c>
      <c r="J60" s="42">
        <f>J59+J49+J37+J28+J18</f>
        <v>11101.43</v>
      </c>
      <c r="K60" s="494"/>
      <c r="L60" s="495"/>
      <c r="M60" s="495"/>
      <c r="N60" s="495"/>
      <c r="O60" s="496"/>
    </row>
    <row r="61" spans="1:15" ht="14.25" customHeight="1" thickBot="1" x14ac:dyDescent="0.25">
      <c r="A61" s="75" t="s">
        <v>11</v>
      </c>
      <c r="B61" s="410" t="s">
        <v>111</v>
      </c>
      <c r="C61" s="410"/>
      <c r="D61" s="410"/>
      <c r="E61" s="410"/>
      <c r="F61" s="410"/>
      <c r="G61" s="411"/>
      <c r="H61" s="94">
        <f>H60</f>
        <v>10831.400000000001</v>
      </c>
      <c r="I61" s="10">
        <f>I60</f>
        <v>11230.800000000001</v>
      </c>
      <c r="J61" s="94">
        <f>J60</f>
        <v>11101.43</v>
      </c>
      <c r="K61" s="497"/>
      <c r="L61" s="498"/>
      <c r="M61" s="498"/>
      <c r="N61" s="498"/>
      <c r="O61" s="499"/>
    </row>
    <row r="62" spans="1:15" ht="15" customHeight="1" x14ac:dyDescent="0.2">
      <c r="A62" s="442" t="s">
        <v>67</v>
      </c>
      <c r="B62" s="442"/>
      <c r="C62" s="442"/>
      <c r="D62" s="442"/>
      <c r="E62" s="442"/>
      <c r="F62" s="442"/>
      <c r="G62" s="442"/>
      <c r="H62" s="442"/>
      <c r="I62" s="442"/>
      <c r="J62" s="442"/>
    </row>
    <row r="63" spans="1:15" ht="15" customHeight="1" x14ac:dyDescent="0.2">
      <c r="A63" s="458" t="s">
        <v>68</v>
      </c>
      <c r="B63" s="458"/>
      <c r="C63" s="458"/>
      <c r="D63" s="458"/>
      <c r="E63" s="458"/>
      <c r="F63" s="458"/>
      <c r="G63" s="458"/>
      <c r="H63" s="458"/>
      <c r="I63" s="458"/>
      <c r="J63" s="458"/>
    </row>
    <row r="64" spans="1:15" ht="15.75" customHeight="1" thickBot="1" x14ac:dyDescent="0.25">
      <c r="A64" s="438" t="s">
        <v>20</v>
      </c>
      <c r="B64" s="438"/>
      <c r="C64" s="438"/>
      <c r="D64" s="438"/>
      <c r="E64" s="438"/>
      <c r="F64" s="438"/>
      <c r="G64" s="438"/>
      <c r="H64" s="438"/>
      <c r="I64" s="438"/>
      <c r="J64" s="438"/>
    </row>
    <row r="65" spans="1:10" ht="54.75" customHeight="1" x14ac:dyDescent="0.2">
      <c r="A65" s="425" t="s">
        <v>17</v>
      </c>
      <c r="B65" s="426"/>
      <c r="C65" s="426"/>
      <c r="D65" s="426"/>
      <c r="E65" s="426"/>
      <c r="F65" s="426"/>
      <c r="G65" s="427"/>
      <c r="H65" s="161" t="s">
        <v>63</v>
      </c>
      <c r="I65" s="162" t="s">
        <v>64</v>
      </c>
      <c r="J65" s="163" t="s">
        <v>65</v>
      </c>
    </row>
    <row r="66" spans="1:10" ht="12.75" customHeight="1" x14ac:dyDescent="0.2">
      <c r="A66" s="439" t="s">
        <v>31</v>
      </c>
      <c r="B66" s="440"/>
      <c r="C66" s="440"/>
      <c r="D66" s="440"/>
      <c r="E66" s="440"/>
      <c r="F66" s="440"/>
      <c r="G66" s="441"/>
      <c r="H66" s="86">
        <f>H67+H72</f>
        <v>10793.7</v>
      </c>
      <c r="I66" s="96">
        <f>I67+I72</f>
        <v>11193.100000000002</v>
      </c>
      <c r="J66" s="128">
        <f>J67+J72</f>
        <v>11097.430000000002</v>
      </c>
    </row>
    <row r="67" spans="1:10" ht="13.5" customHeight="1" x14ac:dyDescent="0.2">
      <c r="A67" s="449" t="s">
        <v>29</v>
      </c>
      <c r="B67" s="450"/>
      <c r="C67" s="450"/>
      <c r="D67" s="450"/>
      <c r="E67" s="450"/>
      <c r="F67" s="450"/>
      <c r="G67" s="451"/>
      <c r="H67" s="87">
        <f>SUM(H68:H71)</f>
        <v>10793.7</v>
      </c>
      <c r="I67" s="97">
        <f>SUM(I68:I71)</f>
        <v>11193.100000000002</v>
      </c>
      <c r="J67" s="129">
        <f>SUM(J68:J71)</f>
        <v>11097.430000000002</v>
      </c>
    </row>
    <row r="68" spans="1:10" ht="12.75" customHeight="1" x14ac:dyDescent="0.2">
      <c r="A68" s="428" t="s">
        <v>21</v>
      </c>
      <c r="B68" s="429"/>
      <c r="C68" s="429"/>
      <c r="D68" s="429"/>
      <c r="E68" s="429"/>
      <c r="F68" s="429"/>
      <c r="G68" s="430"/>
      <c r="H68" s="43">
        <f>SUMIF(G7:G57,"sb",H7:H57)</f>
        <v>8754.9000000000015</v>
      </c>
      <c r="I68" s="98">
        <f>SUMIF(G10:G57,G11,I10:I58)</f>
        <v>8906.3000000000011</v>
      </c>
      <c r="J68" s="130">
        <f>SUMIF(G10:G57,G11,J10:J58)</f>
        <v>8886.5300000000007</v>
      </c>
    </row>
    <row r="69" spans="1:10" ht="27" customHeight="1" x14ac:dyDescent="0.2">
      <c r="A69" s="455" t="s">
        <v>30</v>
      </c>
      <c r="B69" s="456"/>
      <c r="C69" s="456"/>
      <c r="D69" s="456"/>
      <c r="E69" s="456"/>
      <c r="F69" s="456"/>
      <c r="G69" s="457"/>
      <c r="H69" s="63">
        <f>SUMIF(G10:G58,"sb(sp)",H10:H58)</f>
        <v>1025.3000000000002</v>
      </c>
      <c r="I69" s="88">
        <f>SUMIF(G10:G57,G21,I10:I58)</f>
        <v>1067.8000000000002</v>
      </c>
      <c r="J69" s="131">
        <f>SUMIF(G10:G57,G46,J10:J58)</f>
        <v>1010.7</v>
      </c>
    </row>
    <row r="70" spans="1:10" s="7" customFormat="1" ht="27" customHeight="1" x14ac:dyDescent="0.2">
      <c r="A70" s="452" t="s">
        <v>49</v>
      </c>
      <c r="B70" s="453"/>
      <c r="C70" s="453"/>
      <c r="D70" s="453"/>
      <c r="E70" s="453"/>
      <c r="F70" s="453"/>
      <c r="G70" s="454"/>
      <c r="H70" s="89">
        <f>SUMIF(G10:G58,"sb(vb)",H10:H58)</f>
        <v>500</v>
      </c>
      <c r="I70" s="89">
        <f>SUMIF(G10:G57,G51,I10:I58)</f>
        <v>500</v>
      </c>
      <c r="J70" s="50">
        <f>SUMIF(G10:G57,G51,J10:J58)</f>
        <v>500</v>
      </c>
    </row>
    <row r="71" spans="1:10" ht="14.25" customHeight="1" x14ac:dyDescent="0.2">
      <c r="A71" s="443" t="s">
        <v>46</v>
      </c>
      <c r="B71" s="444"/>
      <c r="C71" s="444"/>
      <c r="D71" s="444"/>
      <c r="E71" s="444"/>
      <c r="F71" s="444"/>
      <c r="G71" s="445"/>
      <c r="H71" s="88">
        <f>SUMIF(G7:G58,"sb(p)",H7:H58)</f>
        <v>513.5</v>
      </c>
      <c r="I71" s="88">
        <f>SUMIF(G10:G57,G53,I10:I58)</f>
        <v>719</v>
      </c>
      <c r="J71" s="131">
        <f>SUMIF(G10:G57,G55,J10:J58)</f>
        <v>700.2</v>
      </c>
    </row>
    <row r="72" spans="1:10" ht="13.5" customHeight="1" x14ac:dyDescent="0.2">
      <c r="A72" s="446" t="s">
        <v>22</v>
      </c>
      <c r="B72" s="447"/>
      <c r="C72" s="447"/>
      <c r="D72" s="447"/>
      <c r="E72" s="447"/>
      <c r="F72" s="447"/>
      <c r="G72" s="448"/>
      <c r="H72" s="90">
        <f>SUMIF(G7:G46,"pf",H7:H46)</f>
        <v>0</v>
      </c>
      <c r="I72" s="99">
        <f>SUMIF(G10:G57,"pf",I10:I58)</f>
        <v>0</v>
      </c>
      <c r="J72" s="132">
        <f>SUMIF(G10:G57,"pf",J10:J58)</f>
        <v>0</v>
      </c>
    </row>
    <row r="73" spans="1:10" ht="15" customHeight="1" x14ac:dyDescent="0.2">
      <c r="A73" s="439" t="s">
        <v>32</v>
      </c>
      <c r="B73" s="440"/>
      <c r="C73" s="440"/>
      <c r="D73" s="440"/>
      <c r="E73" s="440"/>
      <c r="F73" s="440"/>
      <c r="G73" s="441"/>
      <c r="H73" s="92">
        <f>SUM(H74:H75)</f>
        <v>37.700000000000003</v>
      </c>
      <c r="I73" s="100">
        <f>SUM(I74:I75)</f>
        <v>37.700000000000003</v>
      </c>
      <c r="J73" s="133">
        <f>SUM(J74:J75)</f>
        <v>4</v>
      </c>
    </row>
    <row r="74" spans="1:10" ht="13.5" customHeight="1" x14ac:dyDescent="0.2">
      <c r="A74" s="428" t="s">
        <v>23</v>
      </c>
      <c r="B74" s="429"/>
      <c r="C74" s="429"/>
      <c r="D74" s="429"/>
      <c r="E74" s="429"/>
      <c r="F74" s="429"/>
      <c r="G74" s="430"/>
      <c r="H74" s="43">
        <f>SUMIF(G7:G58,"es",H7:H58)</f>
        <v>32</v>
      </c>
      <c r="I74" s="98">
        <f>SUMIF(G10:G57,G56,I10:I58)</f>
        <v>32</v>
      </c>
      <c r="J74" s="130">
        <f>SUMIF(G10:G57,"es",J10:J57)</f>
        <v>3.4</v>
      </c>
    </row>
    <row r="75" spans="1:10" ht="13.5" customHeight="1" x14ac:dyDescent="0.2">
      <c r="A75" s="428" t="s">
        <v>24</v>
      </c>
      <c r="B75" s="429"/>
      <c r="C75" s="429"/>
      <c r="D75" s="429"/>
      <c r="E75" s="429"/>
      <c r="F75" s="429"/>
      <c r="G75" s="430"/>
      <c r="H75" s="43">
        <f>SUMIF(G7:G58,"lrvb",H7:H58)</f>
        <v>5.7</v>
      </c>
      <c r="I75" s="98">
        <f>SUMIF(G10:G57,G57,I10:I58)</f>
        <v>5.7</v>
      </c>
      <c r="J75" s="130">
        <f>SUMIF(G10:G57,G57,J10:J57)</f>
        <v>0.6</v>
      </c>
    </row>
    <row r="76" spans="1:10" ht="13.5" customHeight="1" thickBot="1" x14ac:dyDescent="0.25">
      <c r="A76" s="464" t="s">
        <v>13</v>
      </c>
      <c r="B76" s="465"/>
      <c r="C76" s="465"/>
      <c r="D76" s="465"/>
      <c r="E76" s="465"/>
      <c r="F76" s="465"/>
      <c r="G76" s="466"/>
      <c r="H76" s="11">
        <f>H73+H66</f>
        <v>10831.400000000001</v>
      </c>
      <c r="I76" s="20">
        <f>I73+I66</f>
        <v>11230.800000000003</v>
      </c>
      <c r="J76" s="24">
        <f>J73+J66</f>
        <v>11101.430000000002</v>
      </c>
    </row>
    <row r="78" spans="1:10" x14ac:dyDescent="0.2">
      <c r="H78" s="5"/>
      <c r="I78" s="5"/>
      <c r="J78" s="5"/>
    </row>
  </sheetData>
  <mergeCells count="152">
    <mergeCell ref="E10:E11"/>
    <mergeCell ref="A2:O2"/>
    <mergeCell ref="A1:O1"/>
    <mergeCell ref="N45:N46"/>
    <mergeCell ref="K47:K49"/>
    <mergeCell ref="L47:L49"/>
    <mergeCell ref="M47:M49"/>
    <mergeCell ref="N47:N49"/>
    <mergeCell ref="K18:O18"/>
    <mergeCell ref="O4:O6"/>
    <mergeCell ref="K59:O59"/>
    <mergeCell ref="C41:C44"/>
    <mergeCell ref="O30:O31"/>
    <mergeCell ref="C28:G28"/>
    <mergeCell ref="D26:D27"/>
    <mergeCell ref="C37:G37"/>
    <mergeCell ref="E51:E54"/>
    <mergeCell ref="N51:N54"/>
    <mergeCell ref="D41:D44"/>
    <mergeCell ref="O47:O49"/>
    <mergeCell ref="O26:O27"/>
    <mergeCell ref="K60:O60"/>
    <mergeCell ref="K61:O61"/>
    <mergeCell ref="C38:O38"/>
    <mergeCell ref="O39:O40"/>
    <mergeCell ref="O41:O42"/>
    <mergeCell ref="O43:O44"/>
    <mergeCell ref="C29:O29"/>
    <mergeCell ref="K28:O28"/>
    <mergeCell ref="B60:G60"/>
    <mergeCell ref="C18:G18"/>
    <mergeCell ref="D20:D22"/>
    <mergeCell ref="E41:E44"/>
    <mergeCell ref="D30:D33"/>
    <mergeCell ref="A4:A6"/>
    <mergeCell ref="B4:B6"/>
    <mergeCell ref="C4:C6"/>
    <mergeCell ref="D4:D6"/>
    <mergeCell ref="G4:G6"/>
    <mergeCell ref="C19:O19"/>
    <mergeCell ref="F4:F6"/>
    <mergeCell ref="E4:E6"/>
    <mergeCell ref="A75:G75"/>
    <mergeCell ref="A76:G76"/>
    <mergeCell ref="E23:E25"/>
    <mergeCell ref="D23:D25"/>
    <mergeCell ref="C23:C25"/>
    <mergeCell ref="A14:A17"/>
    <mergeCell ref="B14:B17"/>
    <mergeCell ref="E20:E22"/>
    <mergeCell ref="A74:G74"/>
    <mergeCell ref="A73:G73"/>
    <mergeCell ref="A62:J62"/>
    <mergeCell ref="A71:G71"/>
    <mergeCell ref="A66:G66"/>
    <mergeCell ref="A72:G72"/>
    <mergeCell ref="A67:G67"/>
    <mergeCell ref="A70:G70"/>
    <mergeCell ref="A69:G69"/>
    <mergeCell ref="A63:J63"/>
    <mergeCell ref="C20:C22"/>
    <mergeCell ref="F20:F22"/>
    <mergeCell ref="A65:G65"/>
    <mergeCell ref="A68:G68"/>
    <mergeCell ref="C39:C40"/>
    <mergeCell ref="C51:C54"/>
    <mergeCell ref="C49:G49"/>
    <mergeCell ref="D55:D58"/>
    <mergeCell ref="A64:J64"/>
    <mergeCell ref="C55:C58"/>
    <mergeCell ref="C59:G59"/>
    <mergeCell ref="B61:G61"/>
    <mergeCell ref="L26:L27"/>
    <mergeCell ref="L5:L6"/>
    <mergeCell ref="M5:M6"/>
    <mergeCell ref="H5:H6"/>
    <mergeCell ref="I5:I6"/>
    <mergeCell ref="C50:O50"/>
    <mergeCell ref="E55:E58"/>
    <mergeCell ref="N39:N40"/>
    <mergeCell ref="N4:N6"/>
    <mergeCell ref="B7:J8"/>
    <mergeCell ref="H4:J4"/>
    <mergeCell ref="J5:J6"/>
    <mergeCell ref="N8:O8"/>
    <mergeCell ref="M43:M44"/>
    <mergeCell ref="C14:C17"/>
    <mergeCell ref="N43:N44"/>
    <mergeCell ref="N41:N42"/>
    <mergeCell ref="K36:K37"/>
    <mergeCell ref="A26:A27"/>
    <mergeCell ref="C26:C27"/>
    <mergeCell ref="B23:B25"/>
    <mergeCell ref="F23:F25"/>
    <mergeCell ref="A23:A25"/>
    <mergeCell ref="E26:E27"/>
    <mergeCell ref="A39:A40"/>
    <mergeCell ref="A41:A44"/>
    <mergeCell ref="B41:B44"/>
    <mergeCell ref="D51:D54"/>
    <mergeCell ref="F26:F27"/>
    <mergeCell ref="B26:B27"/>
    <mergeCell ref="D34:D36"/>
    <mergeCell ref="D39:D40"/>
    <mergeCell ref="F41:F44"/>
    <mergeCell ref="F51:F54"/>
    <mergeCell ref="A7:A8"/>
    <mergeCell ref="K55:K58"/>
    <mergeCell ref="K4:M4"/>
    <mergeCell ref="K5:K6"/>
    <mergeCell ref="K26:K27"/>
    <mergeCell ref="L41:L42"/>
    <mergeCell ref="K43:K44"/>
    <mergeCell ref="L43:L44"/>
    <mergeCell ref="D12:D13"/>
    <mergeCell ref="E14:E16"/>
    <mergeCell ref="N30:N31"/>
    <mergeCell ref="C9:O9"/>
    <mergeCell ref="M41:M42"/>
    <mergeCell ref="K30:K31"/>
    <mergeCell ref="L30:L31"/>
    <mergeCell ref="M30:M31"/>
    <mergeCell ref="N26:N27"/>
    <mergeCell ref="K39:K40"/>
    <mergeCell ref="L39:L40"/>
    <mergeCell ref="M39:M40"/>
    <mergeCell ref="K12:K13"/>
    <mergeCell ref="L12:L13"/>
    <mergeCell ref="M12:M13"/>
    <mergeCell ref="K21:K22"/>
    <mergeCell ref="L21:L22"/>
    <mergeCell ref="M26:M27"/>
    <mergeCell ref="D16:D17"/>
    <mergeCell ref="K16:K17"/>
    <mergeCell ref="L16:L17"/>
    <mergeCell ref="M16:M17"/>
    <mergeCell ref="K45:K46"/>
    <mergeCell ref="L45:L46"/>
    <mergeCell ref="K24:K25"/>
    <mergeCell ref="L24:L25"/>
    <mergeCell ref="M21:M22"/>
    <mergeCell ref="M24:M25"/>
    <mergeCell ref="K41:K42"/>
    <mergeCell ref="N12:N13"/>
    <mergeCell ref="L36:L37"/>
    <mergeCell ref="M36:M37"/>
    <mergeCell ref="O36:O37"/>
    <mergeCell ref="N35:N37"/>
    <mergeCell ref="N24:N25"/>
    <mergeCell ref="O24:O25"/>
    <mergeCell ref="N21:N22"/>
    <mergeCell ref="O21:O22"/>
  </mergeCells>
  <phoneticPr fontId="3" type="noConversion"/>
  <printOptions horizontalCentered="1"/>
  <pageMargins left="0" right="0" top="0.19685039370078741" bottom="0.19685039370078741" header="0" footer="0"/>
  <pageSetup paperSize="9" scale="94" orientation="landscape" r:id="rId1"/>
  <headerFooter alignWithMargins="0">
    <oddFooter>Puslapių &amp;P</oddFooter>
  </headerFooter>
  <rowBreaks count="4" manualBreakCount="4">
    <brk id="11" max="14" man="1"/>
    <brk id="19" max="14" man="1"/>
    <brk id="28" max="16383" man="1"/>
    <brk id="3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2</vt:i4>
      </vt:variant>
    </vt:vector>
  </HeadingPairs>
  <TitlesOfParts>
    <vt:vector size="4" baseType="lpstr">
      <vt:lpstr>Aprašymas</vt:lpstr>
      <vt:lpstr>Priemonių suvestinė</vt:lpstr>
      <vt:lpstr>Aprašymas!Print_Area</vt:lpstr>
      <vt:lpstr>'Priemonių suvestinė'!Print_Titles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Snieguole Kacerauskaite</cp:lastModifiedBy>
  <cp:lastPrinted>2013-04-02T07:36:07Z</cp:lastPrinted>
  <dcterms:created xsi:type="dcterms:W3CDTF">2004-04-19T12:01:47Z</dcterms:created>
  <dcterms:modified xsi:type="dcterms:W3CDTF">2013-04-04T13:21:24Z</dcterms:modified>
</cp:coreProperties>
</file>