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605" windowWidth="19200" windowHeight="11580"/>
  </bookViews>
  <sheets>
    <sheet name="SVP 2013-2015" sheetId="5" r:id="rId1"/>
    <sheet name="Lyginamasis" sheetId="7" r:id="rId2"/>
    <sheet name="Asignavimų valdydojai" sheetId="6" r:id="rId3"/>
  </sheets>
  <definedNames>
    <definedName name="_xlnm.Print_Area" localSheetId="1">Lyginamasis!$A$1:$T$44</definedName>
    <definedName name="_xlnm.Print_Area" localSheetId="0">'SVP 2013-2015'!$A$1:$R$46</definedName>
    <definedName name="_xlnm.Print_Titles" localSheetId="1">Lyginamasis!$5:$7</definedName>
    <definedName name="_xlnm.Print_Titles" localSheetId="0">'SVP 2013-2015'!$5:$7</definedName>
  </definedNames>
  <calcPr calcId="145621" fullCalcOnLoad="1"/>
</workbook>
</file>

<file path=xl/calcChain.xml><?xml version="1.0" encoding="utf-8"?>
<calcChain xmlns="http://schemas.openxmlformats.org/spreadsheetml/2006/main">
  <c r="J24" i="5"/>
  <c r="L24"/>
  <c r="P26" i="7"/>
  <c r="M26"/>
  <c r="Q26"/>
  <c r="O26"/>
  <c r="N26"/>
  <c r="T26"/>
  <c r="T24"/>
  <c r="R24"/>
  <c r="M24"/>
  <c r="M41"/>
  <c r="Q41"/>
  <c r="Q24"/>
  <c r="K36" i="5"/>
  <c r="N44"/>
  <c r="M44"/>
  <c r="N43"/>
  <c r="M43"/>
  <c r="N42"/>
  <c r="N41"/>
  <c r="M42"/>
  <c r="M41"/>
  <c r="M45"/>
  <c r="M33"/>
  <c r="M34"/>
  <c r="J33"/>
  <c r="I30"/>
  <c r="I29"/>
  <c r="I33"/>
  <c r="N28"/>
  <c r="M28"/>
  <c r="L28"/>
  <c r="L34"/>
  <c r="L35"/>
  <c r="L36"/>
  <c r="K28"/>
  <c r="K34"/>
  <c r="K35"/>
  <c r="J25"/>
  <c r="J28"/>
  <c r="J34"/>
  <c r="I25"/>
  <c r="I44"/>
  <c r="I43"/>
  <c r="I24"/>
  <c r="N23"/>
  <c r="N34"/>
  <c r="M23"/>
  <c r="J23"/>
  <c r="I23"/>
  <c r="I22"/>
  <c r="N19"/>
  <c r="N20"/>
  <c r="M19"/>
  <c r="M20"/>
  <c r="N17"/>
  <c r="M17"/>
  <c r="J17"/>
  <c r="J20"/>
  <c r="I20"/>
  <c r="I17"/>
  <c r="I16"/>
  <c r="N15"/>
  <c r="M15"/>
  <c r="J15"/>
  <c r="I15"/>
  <c r="I14"/>
  <c r="N13"/>
  <c r="M13"/>
  <c r="J13"/>
  <c r="I13"/>
  <c r="I12"/>
  <c r="I42"/>
  <c r="I41"/>
  <c r="N35"/>
  <c r="N36"/>
  <c r="I45"/>
  <c r="J35"/>
  <c r="J36"/>
  <c r="M35"/>
  <c r="M36"/>
  <c r="N45"/>
  <c r="I28"/>
  <c r="I34"/>
  <c r="I35"/>
  <c r="I36"/>
  <c r="O33" i="7"/>
  <c r="M32"/>
  <c r="M33"/>
  <c r="N32"/>
  <c r="N33"/>
  <c r="N18"/>
  <c r="O34"/>
  <c r="K34"/>
  <c r="J32"/>
  <c r="M43"/>
  <c r="M42"/>
  <c r="J18"/>
  <c r="R14"/>
  <c r="R16"/>
  <c r="R20"/>
  <c r="R22"/>
  <c r="S22"/>
  <c r="T22"/>
  <c r="S23"/>
  <c r="T23"/>
  <c r="R27"/>
  <c r="R28"/>
  <c r="R12"/>
  <c r="N31"/>
  <c r="M28"/>
  <c r="M27"/>
  <c r="M31"/>
  <c r="P32"/>
  <c r="O32"/>
  <c r="N23"/>
  <c r="M22"/>
  <c r="N21"/>
  <c r="M21"/>
  <c r="M20"/>
  <c r="M40"/>
  <c r="M39"/>
  <c r="N17"/>
  <c r="M17"/>
  <c r="M16"/>
  <c r="N15"/>
  <c r="M15"/>
  <c r="M14"/>
  <c r="N13"/>
  <c r="M13"/>
  <c r="M12"/>
  <c r="P33"/>
  <c r="P34"/>
  <c r="M44"/>
  <c r="M23"/>
  <c r="M18"/>
  <c r="N34"/>
  <c r="M34"/>
  <c r="J31"/>
  <c r="R31"/>
  <c r="I28"/>
  <c r="Q28"/>
  <c r="I27"/>
  <c r="Q27"/>
  <c r="L26"/>
  <c r="K26"/>
  <c r="J23"/>
  <c r="I22"/>
  <c r="Q22"/>
  <c r="J21"/>
  <c r="I20"/>
  <c r="Q20"/>
  <c r="J17"/>
  <c r="R17"/>
  <c r="I16"/>
  <c r="Q16"/>
  <c r="J15"/>
  <c r="I14"/>
  <c r="J13"/>
  <c r="R13"/>
  <c r="I13"/>
  <c r="Q13"/>
  <c r="I12"/>
  <c r="Q12"/>
  <c r="I15"/>
  <c r="Q15"/>
  <c r="R15"/>
  <c r="I21"/>
  <c r="Q21"/>
  <c r="R21"/>
  <c r="J26"/>
  <c r="R26"/>
  <c r="R23"/>
  <c r="L32"/>
  <c r="I40"/>
  <c r="Q14"/>
  <c r="K32"/>
  <c r="S26"/>
  <c r="I23"/>
  <c r="I17"/>
  <c r="Q17"/>
  <c r="I31"/>
  <c r="Q31"/>
  <c r="I26"/>
  <c r="I39"/>
  <c r="Q40"/>
  <c r="Q39"/>
  <c r="I18"/>
  <c r="Q18"/>
  <c r="R18"/>
  <c r="K33"/>
  <c r="S32"/>
  <c r="I32"/>
  <c r="Q32"/>
  <c r="J33"/>
  <c r="R32"/>
  <c r="I43"/>
  <c r="Q23"/>
  <c r="L33"/>
  <c r="T32"/>
  <c r="I33"/>
  <c r="I42"/>
  <c r="Q43"/>
  <c r="J34"/>
  <c r="R34"/>
  <c r="R33"/>
  <c r="I34"/>
  <c r="Q34"/>
  <c r="Q33"/>
  <c r="L34"/>
  <c r="T34"/>
  <c r="T33"/>
  <c r="S34"/>
  <c r="S33"/>
  <c r="I44"/>
  <c r="Q42"/>
  <c r="Q44"/>
</calcChain>
</file>

<file path=xl/sharedStrings.xml><?xml version="1.0" encoding="utf-8"?>
<sst xmlns="http://schemas.openxmlformats.org/spreadsheetml/2006/main" count="261" uniqueCount="89">
  <si>
    <t>tūkst. Lt</t>
  </si>
  <si>
    <t>Programos tikslo kodas</t>
  </si>
  <si>
    <t>Uždavinio kodas</t>
  </si>
  <si>
    <t>Priemonės kodas</t>
  </si>
  <si>
    <t>Priemonės pavadinimas</t>
  </si>
  <si>
    <t>Priemonės požymis</t>
  </si>
  <si>
    <t>Asignavimų valdytojo kodas</t>
  </si>
  <si>
    <t>Finansavimo šaltinis</t>
  </si>
  <si>
    <t>Iš viso</t>
  </si>
  <si>
    <t>Išlaidoms</t>
  </si>
  <si>
    <t>Darbo užmokesčiui</t>
  </si>
  <si>
    <t>01</t>
  </si>
  <si>
    <t>SB</t>
  </si>
  <si>
    <t>Iš viso:</t>
  </si>
  <si>
    <t>02</t>
  </si>
  <si>
    <t>03</t>
  </si>
  <si>
    <t>Iš viso uždaviniui:</t>
  </si>
  <si>
    <t>Iš viso tikslui:</t>
  </si>
  <si>
    <t xml:space="preserve">Iš viso  programai: </t>
  </si>
  <si>
    <t>Finansavimo šaltiniai</t>
  </si>
  <si>
    <t>09</t>
  </si>
  <si>
    <t>SAVIVALDYBĖS LĖŠOS</t>
  </si>
  <si>
    <t>Finansavimo šaltinių suvestinė</t>
  </si>
  <si>
    <t xml:space="preserve">Jaunimo situacijos Klaipėdoje tyrimas </t>
  </si>
  <si>
    <t>04</t>
  </si>
  <si>
    <t>1</t>
  </si>
  <si>
    <t>ES</t>
  </si>
  <si>
    <t>Pavadinimas</t>
  </si>
  <si>
    <t>Turtui įsigyti ir finansiniams įsipareigojimams vykdyti</t>
  </si>
  <si>
    <t>Kurti pažangią ir pilietišką visuomenę, skatinant jaunimo ir su jaunimu dirbančių organizacijų veiklą, iniciatyvas ir dalyvavimą visuomeninėje veikloje</t>
  </si>
  <si>
    <t xml:space="preserve">Informacijos apie jaunimo veiklą sklaida </t>
  </si>
  <si>
    <t>Aktyvinti  jaunimo ir su jaunimu dirbančių organizacijų veiklą</t>
  </si>
  <si>
    <t>KITI ŠALTINIAI:</t>
  </si>
  <si>
    <r>
      <t xml:space="preserve">Savivaldybės biudžeto lėšos </t>
    </r>
    <r>
      <rPr>
        <b/>
        <sz val="10"/>
        <rFont val="Times New Roman"/>
        <family val="1"/>
        <charset val="186"/>
      </rPr>
      <t>SB</t>
    </r>
  </si>
  <si>
    <r>
      <t xml:space="preserve">Europos Sąjungos paramos lėšos </t>
    </r>
    <r>
      <rPr>
        <b/>
        <sz val="10"/>
        <rFont val="Times New Roman"/>
        <family val="1"/>
        <charset val="186"/>
      </rPr>
      <t>ES</t>
    </r>
  </si>
  <si>
    <t>JAUNIMO POLITIKOS PLĖTROS PROGRAMOS NR. 09</t>
  </si>
  <si>
    <t>09. Jaunimo politikos plėtros programa</t>
  </si>
  <si>
    <t>2014-ųjų metų lėšų poreikis</t>
  </si>
  <si>
    <t>Garso įrašų studijos įrengimas Atviros erdvės jaunimo centre (I. Simonaitytės g. 24)</t>
  </si>
  <si>
    <t>Atviros erdvės jaunimo centro (I. Simonaitytės g. 24) patalpų išlaikymas</t>
  </si>
  <si>
    <t>Jaunimo užimtumo veiklų (šokių, muzikos pamokų, mokymų) organizavimas</t>
  </si>
  <si>
    <t>Tarptautinio kvalifikacijos kėlimo seminaro projekte dirbantiems darbuotojams organizavimas</t>
  </si>
  <si>
    <t>Projektą įgyvendinančių darbuotojų (Atviros erdvės jaunimo centre) išlaikymas</t>
  </si>
  <si>
    <t xml:space="preserve">Grafinio dizaino ir vaizdo studijos įrengimas Atviros erdvės jaunimo centre </t>
  </si>
  <si>
    <t>TIKSLŲ, UŽDAVINIŲ, PRIEMONIŲ IR PRIEMONIŲ IŠLAIDŲ SUVESTINĖ</t>
  </si>
  <si>
    <t>Jaunimo forumų, renginių organizavimas</t>
  </si>
  <si>
    <t>Plėtoti integruotą jaunimo politiką, užtikrinant bendradarbiavimo tarp žinybų ir sektorių plėtrą</t>
  </si>
  <si>
    <t>Jaunimo renginių (kino kūrybos, muzikos kūrybos vakarų, fotografijos parodų) organizavimas</t>
  </si>
  <si>
    <r>
      <t>Lietuvos ir Latvijos bendradarbiavimo tarp sienų programos projekto „Jaunas žmogus – tobulėjančios visuomenės garantas“</t>
    </r>
    <r>
      <rPr>
        <sz val="9"/>
        <rFont val="Times New Roman"/>
        <family val="1"/>
        <charset val="186"/>
      </rPr>
      <t xml:space="preserve"> </t>
    </r>
    <r>
      <rPr>
        <b/>
        <sz val="9"/>
        <rFont val="Times New Roman"/>
        <family val="1"/>
        <charset val="186"/>
      </rPr>
      <t>įgyvendinimas bendradarbiaujant su Liepojos jaunimo centru</t>
    </r>
    <r>
      <rPr>
        <sz val="9"/>
        <rFont val="Times New Roman"/>
        <family val="1"/>
        <charset val="186"/>
      </rPr>
      <t>:</t>
    </r>
  </si>
  <si>
    <r>
      <t xml:space="preserve">ES projekto </t>
    </r>
    <r>
      <rPr>
        <b/>
        <sz val="9"/>
        <rFont val="Times New Roman"/>
        <family val="1"/>
        <charset val="186"/>
      </rPr>
      <t>„Integruotos jaunimo politikos plėtra“</t>
    </r>
    <r>
      <rPr>
        <sz val="9"/>
        <rFont val="Times New Roman"/>
        <family val="1"/>
        <charset val="186"/>
      </rPr>
      <t xml:space="preserve"> (nuo 2012-04-02 iki 2013-05-01) įgyvendinimas </t>
    </r>
  </si>
  <si>
    <t>Atviros erdvės jaunimo centro (I. Simonaitytės g. 24) veiklos tęstinumo užtikrinimas</t>
  </si>
  <si>
    <t>2015-ųjų metų lėšų poreikis</t>
  </si>
  <si>
    <t>2013-ųjų metų  asignavimų planas</t>
  </si>
  <si>
    <t>2013 m.</t>
  </si>
  <si>
    <t>2014 m.</t>
  </si>
  <si>
    <t>2015 m.</t>
  </si>
  <si>
    <t>Funkcinės klasifikacijos kodas*</t>
  </si>
  <si>
    <t>Surengta forumų, renginių, sk.</t>
  </si>
  <si>
    <t>Atliktas tyrimas</t>
  </si>
  <si>
    <t>Įrengta grafinio dizaino ir vaizdo studija, vnt.</t>
  </si>
  <si>
    <t>Suorganizuota jaunimo renginių, sk.</t>
  </si>
  <si>
    <t>60</t>
  </si>
  <si>
    <t>70</t>
  </si>
  <si>
    <t>Į centro veiklą įtraukta jaunų žmonių, sk.</t>
  </si>
  <si>
    <t>2014 m. poreikis</t>
  </si>
  <si>
    <t>2015 m. poreikis</t>
  </si>
  <si>
    <t>Produkto vertinimo kriterijus</t>
  </si>
  <si>
    <t>* Funkcinės klasifikacijos kodas įrašomas vadovaujantis  Lietuvos Respublikos finansų ministro 2003 m. liepos 3 d. įsakymu Nr. 1K-184 „Dėl Lietuvos Respublikos valstybės ir savivaldybių biudžetų pajamų ir išlaidų klasifikacijos patvirtinimo“ (Aktuali redakcija 2010 m. kovo 26 d. įsakymo Nr. 1K-085 redakcija)</t>
  </si>
  <si>
    <t>Išleista informacinių leidinių, pojektų sk.</t>
  </si>
  <si>
    <t>Asignavimų valdytojų kodų klasifikatorius*</t>
  </si>
  <si>
    <t xml:space="preserve">                              Pavadinimas</t>
  </si>
  <si>
    <t>Savivaldybės administracijos direktorius</t>
  </si>
  <si>
    <t>Ugdymo ir kultūros departamento direktorius</t>
  </si>
  <si>
    <t>Socialinių reikalų departamento direktorius</t>
  </si>
  <si>
    <t>Urbanistinės plėtros departamento direktorius</t>
  </si>
  <si>
    <t>Investicijų ir ekonomikos departamento direktorius</t>
  </si>
  <si>
    <t>Miesto ūkio departamento direktorius</t>
  </si>
  <si>
    <t>* patvirtinta Klaipėdos miesto savivaldybės administracijos direktoriaus 2011-02-24 įsakymu Nr. AD1-384</t>
  </si>
  <si>
    <t>Jaunimo projektų dalinis finansavimas</t>
  </si>
  <si>
    <t>Iš dalies finansuota projektų, sk.</t>
  </si>
  <si>
    <r>
      <t>2013</t>
    </r>
    <r>
      <rPr>
        <sz val="9"/>
        <rFont val="Arial"/>
        <family val="2"/>
        <charset val="186"/>
      </rPr>
      <t>–</t>
    </r>
    <r>
      <rPr>
        <sz val="9"/>
        <rFont val="Times New Roman"/>
        <family val="1"/>
      </rPr>
      <t>2015 M. KLAIPĖDOS MIESTO SAVIVALDYBĖS</t>
    </r>
  </si>
  <si>
    <t>Strateginis tikslas 03.  Užtikrinti gyventojams aukštą švietimo, kultūros, socialinių, sporto ir sveikatos apsaugos paslaugų kokybę ir prieinamumą</t>
  </si>
  <si>
    <t>Siūlomas keisti 2013-ųjų metų maksimalių asignavimų planas</t>
  </si>
  <si>
    <t>Skirtumas</t>
  </si>
  <si>
    <t>Iš jų darbo užmokesčiui</t>
  </si>
  <si>
    <t xml:space="preserve">02 </t>
  </si>
  <si>
    <t>2</t>
  </si>
  <si>
    <t>SB(VPL)</t>
  </si>
  <si>
    <t>Savivaldybės biudžeto viršplaninės lėšos</t>
  </si>
</sst>
</file>

<file path=xl/styles.xml><?xml version="1.0" encoding="utf-8"?>
<styleSheet xmlns="http://schemas.openxmlformats.org/spreadsheetml/2006/main">
  <numFmts count="1">
    <numFmt numFmtId="164" formatCode="0.0"/>
  </numFmts>
  <fonts count="25">
    <font>
      <sz val="10"/>
      <name val="Arial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11"/>
      <name val="Times New Roman"/>
      <family val="1"/>
    </font>
    <font>
      <sz val="12"/>
      <name val="Times New Roman"/>
      <family val="1"/>
      <charset val="186"/>
    </font>
    <font>
      <sz val="9"/>
      <name val="Arial"/>
      <family val="2"/>
      <charset val="186"/>
    </font>
    <font>
      <sz val="10"/>
      <name val="Arial"/>
      <family val="2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b/>
      <u/>
      <sz val="9"/>
      <name val="Times New Roman"/>
      <family val="1"/>
    </font>
    <font>
      <b/>
      <sz val="8"/>
      <name val="Times New Roman"/>
      <family val="1"/>
      <charset val="186"/>
    </font>
    <font>
      <b/>
      <sz val="8"/>
      <name val="Times New Roman"/>
      <family val="1"/>
    </font>
    <font>
      <sz val="8"/>
      <name val="Times New Roman"/>
      <family val="1"/>
    </font>
    <font>
      <strike/>
      <sz val="10"/>
      <color indexed="10"/>
      <name val="Cambria"/>
      <family val="1"/>
      <charset val="186"/>
    </font>
    <font>
      <b/>
      <strike/>
      <sz val="10"/>
      <color indexed="10"/>
      <name val="Cambria"/>
      <family val="1"/>
      <charset val="186"/>
    </font>
    <font>
      <b/>
      <sz val="9"/>
      <color indexed="10"/>
      <name val="Times New Roman"/>
      <family val="1"/>
      <charset val="186"/>
    </font>
    <font>
      <sz val="9"/>
      <color indexed="10"/>
      <name val="Times New Roman"/>
      <family val="1"/>
      <charset val="186"/>
    </font>
    <font>
      <sz val="10"/>
      <color indexed="10"/>
      <name val="Times New Roman"/>
      <family val="1"/>
      <charset val="186"/>
    </font>
    <font>
      <b/>
      <sz val="10"/>
      <color indexed="10"/>
      <name val="Times New Roman"/>
      <family val="1"/>
      <charset val="186"/>
    </font>
    <font>
      <b/>
      <strike/>
      <sz val="9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</fills>
  <borders count="7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09">
    <xf numFmtId="0" fontId="0" fillId="0" borderId="0" xfId="0"/>
    <xf numFmtId="0" fontId="11" fillId="0" borderId="0" xfId="0" applyFont="1"/>
    <xf numFmtId="0" fontId="1" fillId="0" borderId="0" xfId="0" applyFont="1" applyBorder="1" applyAlignment="1">
      <alignment vertical="top"/>
    </xf>
    <xf numFmtId="0" fontId="1" fillId="0" borderId="0" xfId="0" applyFont="1" applyAlignment="1">
      <alignment horizontal="center" vertical="top"/>
    </xf>
    <xf numFmtId="0" fontId="1" fillId="0" borderId="0" xfId="0" applyFont="1" applyAlignment="1">
      <alignment vertical="top"/>
    </xf>
    <xf numFmtId="0" fontId="1" fillId="0" borderId="0" xfId="0" applyNumberFormat="1" applyFont="1" applyAlignment="1">
      <alignment vertical="top"/>
    </xf>
    <xf numFmtId="164" fontId="2" fillId="0" borderId="0" xfId="0" applyNumberFormat="1" applyFont="1" applyFill="1" applyBorder="1" applyAlignment="1">
      <alignment horizontal="center" vertical="top"/>
    </xf>
    <xf numFmtId="0" fontId="1" fillId="0" borderId="0" xfId="0" applyFont="1" applyFill="1" applyBorder="1" applyAlignment="1">
      <alignment vertical="top"/>
    </xf>
    <xf numFmtId="49" fontId="1" fillId="0" borderId="0" xfId="0" applyNumberFormat="1" applyFont="1" applyFill="1" applyBorder="1" applyAlignment="1">
      <alignment vertical="top"/>
    </xf>
    <xf numFmtId="49" fontId="1" fillId="0" borderId="0" xfId="0" applyNumberFormat="1" applyFont="1" applyFill="1" applyBorder="1" applyAlignment="1">
      <alignment horizontal="right" vertical="top"/>
    </xf>
    <xf numFmtId="0" fontId="11" fillId="0" borderId="0" xfId="0" applyFont="1" applyBorder="1"/>
    <xf numFmtId="49" fontId="2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164" fontId="11" fillId="0" borderId="0" xfId="0" applyNumberFormat="1" applyFont="1"/>
    <xf numFmtId="49" fontId="3" fillId="2" borderId="1" xfId="0" applyNumberFormat="1" applyFont="1" applyFill="1" applyBorder="1" applyAlignment="1">
      <alignment horizontal="center" vertical="top"/>
    </xf>
    <xf numFmtId="49" fontId="3" fillId="2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0" fontId="6" fillId="0" borderId="4" xfId="0" applyFont="1" applyFill="1" applyBorder="1" applyAlignment="1">
      <alignment horizontal="center" vertical="top" wrapText="1"/>
    </xf>
    <xf numFmtId="164" fontId="6" fillId="4" borderId="4" xfId="0" applyNumberFormat="1" applyFont="1" applyFill="1" applyBorder="1" applyAlignment="1">
      <alignment horizontal="center" vertical="top"/>
    </xf>
    <xf numFmtId="164" fontId="6" fillId="4" borderId="5" xfId="0" applyNumberFormat="1" applyFont="1" applyFill="1" applyBorder="1" applyAlignment="1">
      <alignment horizontal="center" vertical="top"/>
    </xf>
    <xf numFmtId="164" fontId="6" fillId="4" borderId="6" xfId="0" applyNumberFormat="1" applyFont="1" applyFill="1" applyBorder="1" applyAlignment="1">
      <alignment horizontal="center" vertical="top"/>
    </xf>
    <xf numFmtId="0" fontId="7" fillId="4" borderId="7" xfId="0" applyFont="1" applyFill="1" applyBorder="1" applyAlignment="1">
      <alignment horizontal="right" vertical="top" wrapText="1"/>
    </xf>
    <xf numFmtId="164" fontId="7" fillId="4" borderId="8" xfId="0" applyNumberFormat="1" applyFont="1" applyFill="1" applyBorder="1" applyAlignment="1">
      <alignment horizontal="center" vertical="top"/>
    </xf>
    <xf numFmtId="164" fontId="7" fillId="4" borderId="9" xfId="0" applyNumberFormat="1" applyFont="1" applyFill="1" applyBorder="1" applyAlignment="1">
      <alignment horizontal="center" vertical="top"/>
    </xf>
    <xf numFmtId="164" fontId="7" fillId="4" borderId="10" xfId="0" applyNumberFormat="1" applyFont="1" applyFill="1" applyBorder="1" applyAlignment="1">
      <alignment horizontal="center" vertical="top"/>
    </xf>
    <xf numFmtId="164" fontId="7" fillId="4" borderId="11" xfId="0" applyNumberFormat="1" applyFont="1" applyFill="1" applyBorder="1" applyAlignment="1">
      <alignment horizontal="center" vertical="top"/>
    </xf>
    <xf numFmtId="49" fontId="3" fillId="3" borderId="5" xfId="0" applyNumberFormat="1" applyFont="1" applyFill="1" applyBorder="1" applyAlignment="1">
      <alignment horizontal="center" vertical="top"/>
    </xf>
    <xf numFmtId="49" fontId="4" fillId="0" borderId="12" xfId="0" applyNumberFormat="1" applyFont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164" fontId="4" fillId="4" borderId="3" xfId="0" applyNumberFormat="1" applyFont="1" applyFill="1" applyBorder="1" applyAlignment="1">
      <alignment horizontal="center" vertical="top"/>
    </xf>
    <xf numFmtId="164" fontId="4" fillId="4" borderId="13" xfId="0" applyNumberFormat="1" applyFont="1" applyFill="1" applyBorder="1" applyAlignment="1">
      <alignment horizontal="center" vertical="top"/>
    </xf>
    <xf numFmtId="164" fontId="4" fillId="0" borderId="14" xfId="0" applyNumberFormat="1" applyFont="1" applyFill="1" applyBorder="1" applyAlignment="1">
      <alignment horizontal="center" vertical="top"/>
    </xf>
    <xf numFmtId="49" fontId="3" fillId="3" borderId="15" xfId="0" applyNumberFormat="1" applyFont="1" applyFill="1" applyBorder="1" applyAlignment="1">
      <alignment horizontal="center" vertical="top"/>
    </xf>
    <xf numFmtId="0" fontId="3" fillId="4" borderId="7" xfId="0" applyFont="1" applyFill="1" applyBorder="1" applyAlignment="1">
      <alignment horizontal="center" vertical="top" wrapText="1"/>
    </xf>
    <xf numFmtId="164" fontId="3" fillId="4" borderId="7" xfId="0" applyNumberFormat="1" applyFont="1" applyFill="1" applyBorder="1" applyAlignment="1">
      <alignment horizontal="center" vertical="top"/>
    </xf>
    <xf numFmtId="164" fontId="3" fillId="4" borderId="9" xfId="0" applyNumberFormat="1" applyFont="1" applyFill="1" applyBorder="1" applyAlignment="1">
      <alignment horizontal="center" vertical="top"/>
    </xf>
    <xf numFmtId="164" fontId="3" fillId="4" borderId="16" xfId="0" applyNumberFormat="1" applyFont="1" applyFill="1" applyBorder="1" applyAlignment="1">
      <alignment horizontal="center" vertical="top"/>
    </xf>
    <xf numFmtId="164" fontId="3" fillId="4" borderId="17" xfId="0" applyNumberFormat="1" applyFont="1" applyFill="1" applyBorder="1" applyAlignment="1">
      <alignment horizontal="center" vertical="top"/>
    </xf>
    <xf numFmtId="164" fontId="3" fillId="4" borderId="10" xfId="0" applyNumberFormat="1" applyFont="1" applyFill="1" applyBorder="1" applyAlignment="1">
      <alignment horizontal="center" vertical="top"/>
    </xf>
    <xf numFmtId="164" fontId="4" fillId="4" borderId="18" xfId="0" applyNumberFormat="1" applyFont="1" applyFill="1" applyBorder="1" applyAlignment="1">
      <alignment horizontal="center" vertical="top"/>
    </xf>
    <xf numFmtId="164" fontId="4" fillId="4" borderId="19" xfId="0" applyNumberFormat="1" applyFont="1" applyFill="1" applyBorder="1" applyAlignment="1">
      <alignment horizontal="center" vertical="top"/>
    </xf>
    <xf numFmtId="164" fontId="4" fillId="4" borderId="20" xfId="0" applyNumberFormat="1" applyFont="1" applyFill="1" applyBorder="1" applyAlignment="1">
      <alignment horizontal="center" vertical="top"/>
    </xf>
    <xf numFmtId="164" fontId="4" fillId="0" borderId="21" xfId="0" applyNumberFormat="1" applyFont="1" applyFill="1" applyBorder="1" applyAlignment="1">
      <alignment horizontal="center" vertical="top"/>
    </xf>
    <xf numFmtId="164" fontId="3" fillId="4" borderId="8" xfId="0" applyNumberFormat="1" applyFont="1" applyFill="1" applyBorder="1" applyAlignment="1">
      <alignment horizontal="center" vertical="top"/>
    </xf>
    <xf numFmtId="164" fontId="4" fillId="4" borderId="22" xfId="0" applyNumberFormat="1" applyFont="1" applyFill="1" applyBorder="1" applyAlignment="1">
      <alignment horizontal="center" vertical="top"/>
    </xf>
    <xf numFmtId="164" fontId="4" fillId="4" borderId="5" xfId="0" applyNumberFormat="1" applyFont="1" applyFill="1" applyBorder="1" applyAlignment="1">
      <alignment horizontal="center" vertical="top"/>
    </xf>
    <xf numFmtId="164" fontId="4" fillId="4" borderId="6" xfId="0" applyNumberFormat="1" applyFont="1" applyFill="1" applyBorder="1" applyAlignment="1">
      <alignment horizontal="center" vertical="top"/>
    </xf>
    <xf numFmtId="164" fontId="4" fillId="0" borderId="23" xfId="0" applyNumberFormat="1" applyFont="1" applyFill="1" applyBorder="1" applyAlignment="1">
      <alignment horizontal="center" vertical="top"/>
    </xf>
    <xf numFmtId="49" fontId="3" fillId="3" borderId="3" xfId="0" applyNumberFormat="1" applyFont="1" applyFill="1" applyBorder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top"/>
    </xf>
    <xf numFmtId="164" fontId="3" fillId="3" borderId="24" xfId="0" applyNumberFormat="1" applyFont="1" applyFill="1" applyBorder="1" applyAlignment="1">
      <alignment horizontal="center" vertical="top"/>
    </xf>
    <xf numFmtId="164" fontId="3" fillId="3" borderId="25" xfId="0" applyNumberFormat="1" applyFont="1" applyFill="1" applyBorder="1" applyAlignment="1">
      <alignment horizontal="center" vertical="top"/>
    </xf>
    <xf numFmtId="164" fontId="3" fillId="3" borderId="26" xfId="0" applyNumberFormat="1" applyFont="1" applyFill="1" applyBorder="1" applyAlignment="1">
      <alignment horizontal="center" vertical="top"/>
    </xf>
    <xf numFmtId="0" fontId="6" fillId="0" borderId="23" xfId="0" applyFont="1" applyBorder="1" applyAlignment="1">
      <alignment horizontal="center" vertical="top"/>
    </xf>
    <xf numFmtId="164" fontId="6" fillId="5" borderId="23" xfId="0" applyNumberFormat="1" applyFont="1" applyFill="1" applyBorder="1" applyAlignment="1">
      <alignment horizontal="center" vertical="top" wrapText="1"/>
    </xf>
    <xf numFmtId="0" fontId="7" fillId="4" borderId="11" xfId="0" applyFont="1" applyFill="1" applyBorder="1" applyAlignment="1">
      <alignment horizontal="center" vertical="top" wrapText="1"/>
    </xf>
    <xf numFmtId="0" fontId="10" fillId="0" borderId="22" xfId="0" applyFont="1" applyBorder="1" applyAlignment="1">
      <alignment vertical="top"/>
    </xf>
    <xf numFmtId="49" fontId="6" fillId="0" borderId="27" xfId="0" applyNumberFormat="1" applyFont="1" applyBorder="1" applyAlignment="1">
      <alignment horizontal="center" vertical="top"/>
    </xf>
    <xf numFmtId="0" fontId="10" fillId="0" borderId="2" xfId="0" applyFont="1" applyBorder="1" applyAlignment="1">
      <alignment vertical="top"/>
    </xf>
    <xf numFmtId="49" fontId="6" fillId="0" borderId="12" xfId="0" applyNumberFormat="1" applyFont="1" applyBorder="1" applyAlignment="1">
      <alignment vertical="top"/>
    </xf>
    <xf numFmtId="49" fontId="7" fillId="0" borderId="14" xfId="0" applyNumberFormat="1" applyFont="1" applyBorder="1" applyAlignment="1">
      <alignment vertical="top"/>
    </xf>
    <xf numFmtId="0" fontId="6" fillId="0" borderId="28" xfId="0" applyFont="1" applyBorder="1" applyAlignment="1">
      <alignment horizontal="center" vertical="top"/>
    </xf>
    <xf numFmtId="164" fontId="6" fillId="5" borderId="28" xfId="0" applyNumberFormat="1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/>
    </xf>
    <xf numFmtId="164" fontId="6" fillId="4" borderId="29" xfId="0" applyNumberFormat="1" applyFont="1" applyFill="1" applyBorder="1" applyAlignment="1">
      <alignment horizontal="center" vertical="top"/>
    </xf>
    <xf numFmtId="164" fontId="6" fillId="4" borderId="3" xfId="0" applyNumberFormat="1" applyFont="1" applyFill="1" applyBorder="1" applyAlignment="1">
      <alignment horizontal="center" vertical="top"/>
    </xf>
    <xf numFmtId="164" fontId="6" fillId="4" borderId="13" xfId="0" applyNumberFormat="1" applyFont="1" applyFill="1" applyBorder="1" applyAlignment="1">
      <alignment horizontal="center" vertical="top"/>
    </xf>
    <xf numFmtId="164" fontId="6" fillId="5" borderId="14" xfId="0" applyNumberFormat="1" applyFont="1" applyFill="1" applyBorder="1" applyAlignment="1">
      <alignment horizontal="center" vertical="top" wrapText="1"/>
    </xf>
    <xf numFmtId="0" fontId="10" fillId="0" borderId="30" xfId="0" applyFont="1" applyBorder="1" applyAlignment="1">
      <alignment vertical="top"/>
    </xf>
    <xf numFmtId="49" fontId="6" fillId="0" borderId="31" xfId="0" applyNumberFormat="1" applyFont="1" applyBorder="1" applyAlignment="1">
      <alignment vertical="top"/>
    </xf>
    <xf numFmtId="49" fontId="7" fillId="0" borderId="32" xfId="0" applyNumberFormat="1" applyFont="1" applyBorder="1" applyAlignment="1">
      <alignment vertical="top"/>
    </xf>
    <xf numFmtId="164" fontId="7" fillId="4" borderId="7" xfId="0" applyNumberFormat="1" applyFont="1" applyFill="1" applyBorder="1" applyAlignment="1">
      <alignment horizontal="center" vertical="top"/>
    </xf>
    <xf numFmtId="49" fontId="3" fillId="3" borderId="24" xfId="0" applyNumberFormat="1" applyFont="1" applyFill="1" applyBorder="1" applyAlignment="1">
      <alignment horizontal="center" vertical="top"/>
    </xf>
    <xf numFmtId="164" fontId="3" fillId="3" borderId="33" xfId="0" applyNumberFormat="1" applyFont="1" applyFill="1" applyBorder="1" applyAlignment="1">
      <alignment horizontal="center" vertical="top"/>
    </xf>
    <xf numFmtId="164" fontId="3" fillId="3" borderId="34" xfId="0" applyNumberFormat="1" applyFont="1" applyFill="1" applyBorder="1" applyAlignment="1">
      <alignment horizontal="center" vertical="top"/>
    </xf>
    <xf numFmtId="164" fontId="3" fillId="3" borderId="35" xfId="0" applyNumberFormat="1" applyFont="1" applyFill="1" applyBorder="1" applyAlignment="1">
      <alignment horizontal="center" vertical="top"/>
    </xf>
    <xf numFmtId="164" fontId="3" fillId="2" borderId="1" xfId="0" applyNumberFormat="1" applyFont="1" applyFill="1" applyBorder="1" applyAlignment="1">
      <alignment horizontal="center" vertical="top"/>
    </xf>
    <xf numFmtId="164" fontId="3" fillId="2" borderId="24" xfId="0" applyNumberFormat="1" applyFont="1" applyFill="1" applyBorder="1" applyAlignment="1">
      <alignment horizontal="center" vertical="top"/>
    </xf>
    <xf numFmtId="164" fontId="3" fillId="2" borderId="35" xfId="0" applyNumberFormat="1" applyFont="1" applyFill="1" applyBorder="1" applyAlignment="1">
      <alignment horizontal="center" vertical="top"/>
    </xf>
    <xf numFmtId="164" fontId="3" fillId="2" borderId="26" xfId="0" applyNumberFormat="1" applyFont="1" applyFill="1" applyBorder="1" applyAlignment="1">
      <alignment horizontal="center" vertical="top"/>
    </xf>
    <xf numFmtId="49" fontId="3" fillId="6" borderId="1" xfId="0" applyNumberFormat="1" applyFont="1" applyFill="1" applyBorder="1" applyAlignment="1">
      <alignment vertical="top"/>
    </xf>
    <xf numFmtId="164" fontId="3" fillId="6" borderId="1" xfId="0" applyNumberFormat="1" applyFont="1" applyFill="1" applyBorder="1" applyAlignment="1">
      <alignment horizontal="center" vertical="top"/>
    </xf>
    <xf numFmtId="164" fontId="3" fillId="6" borderId="24" xfId="0" applyNumberFormat="1" applyFont="1" applyFill="1" applyBorder="1" applyAlignment="1">
      <alignment horizontal="center" vertical="top"/>
    </xf>
    <xf numFmtId="164" fontId="3" fillId="6" borderId="25" xfId="0" applyNumberFormat="1" applyFont="1" applyFill="1" applyBorder="1" applyAlignment="1">
      <alignment horizontal="center" vertical="top"/>
    </xf>
    <xf numFmtId="164" fontId="3" fillId="6" borderId="26" xfId="0" applyNumberFormat="1" applyFont="1" applyFill="1" applyBorder="1" applyAlignment="1">
      <alignment horizontal="center" vertical="top"/>
    </xf>
    <xf numFmtId="164" fontId="4" fillId="4" borderId="2" xfId="0" applyNumberFormat="1" applyFont="1" applyFill="1" applyBorder="1" applyAlignment="1">
      <alignment horizontal="center" vertical="top"/>
    </xf>
    <xf numFmtId="0" fontId="4" fillId="0" borderId="0" xfId="0" applyFont="1" applyBorder="1" applyAlignment="1">
      <alignment vertical="top"/>
    </xf>
    <xf numFmtId="0" fontId="3" fillId="0" borderId="0" xfId="0" applyFont="1" applyFill="1" applyBorder="1" applyAlignment="1">
      <alignment vertical="top" wrapText="1"/>
    </xf>
    <xf numFmtId="49" fontId="3" fillId="7" borderId="26" xfId="0" applyNumberFormat="1" applyFont="1" applyFill="1" applyBorder="1" applyAlignment="1">
      <alignment vertical="top"/>
    </xf>
    <xf numFmtId="0" fontId="4" fillId="0" borderId="36" xfId="0" applyFont="1" applyFill="1" applyBorder="1" applyAlignment="1">
      <alignment horizontal="center" vertical="center" textRotation="90" wrapText="1"/>
    </xf>
    <xf numFmtId="49" fontId="3" fillId="7" borderId="33" xfId="0" applyNumberFormat="1" applyFont="1" applyFill="1" applyBorder="1" applyAlignment="1">
      <alignment vertical="top"/>
    </xf>
    <xf numFmtId="49" fontId="3" fillId="7" borderId="34" xfId="0" applyNumberFormat="1" applyFont="1" applyFill="1" applyBorder="1" applyAlignment="1">
      <alignment vertical="top"/>
    </xf>
    <xf numFmtId="49" fontId="3" fillId="7" borderId="34" xfId="0" applyNumberFormat="1" applyFont="1" applyFill="1" applyBorder="1" applyAlignment="1">
      <alignment vertical="top" wrapText="1"/>
    </xf>
    <xf numFmtId="0" fontId="6" fillId="0" borderId="29" xfId="0" applyFont="1" applyFill="1" applyBorder="1" applyAlignment="1">
      <alignment horizontal="center" vertical="top" wrapText="1"/>
    </xf>
    <xf numFmtId="164" fontId="6" fillId="0" borderId="14" xfId="0" applyNumberFormat="1" applyFont="1" applyFill="1" applyBorder="1" applyAlignment="1">
      <alignment horizontal="center" vertical="top"/>
    </xf>
    <xf numFmtId="0" fontId="6" fillId="5" borderId="27" xfId="0" applyFont="1" applyFill="1" applyBorder="1" applyAlignment="1">
      <alignment horizontal="left" vertical="top" wrapText="1"/>
    </xf>
    <xf numFmtId="0" fontId="6" fillId="5" borderId="37" xfId="0" applyFont="1" applyFill="1" applyBorder="1" applyAlignment="1">
      <alignment vertical="top" wrapText="1"/>
    </xf>
    <xf numFmtId="0" fontId="6" fillId="5" borderId="38" xfId="0" applyFont="1" applyFill="1" applyBorder="1" applyAlignment="1">
      <alignment vertical="top" wrapText="1"/>
    </xf>
    <xf numFmtId="0" fontId="6" fillId="5" borderId="17" xfId="0" applyFont="1" applyFill="1" applyBorder="1" applyAlignment="1">
      <alignment vertical="top" wrapText="1"/>
    </xf>
    <xf numFmtId="164" fontId="6" fillId="0" borderId="29" xfId="0" applyNumberFormat="1" applyFont="1" applyFill="1" applyBorder="1" applyAlignment="1">
      <alignment horizontal="center" vertical="top"/>
    </xf>
    <xf numFmtId="164" fontId="4" fillId="0" borderId="29" xfId="0" applyNumberFormat="1" applyFont="1" applyFill="1" applyBorder="1" applyAlignment="1">
      <alignment horizontal="center" vertical="top"/>
    </xf>
    <xf numFmtId="164" fontId="4" fillId="0" borderId="39" xfId="0" applyNumberFormat="1" applyFont="1" applyFill="1" applyBorder="1" applyAlignment="1">
      <alignment horizontal="center" vertical="top"/>
    </xf>
    <xf numFmtId="164" fontId="4" fillId="0" borderId="4" xfId="0" applyNumberFormat="1" applyFont="1" applyFill="1" applyBorder="1" applyAlignment="1">
      <alignment horizontal="center" vertical="top"/>
    </xf>
    <xf numFmtId="164" fontId="6" fillId="5" borderId="4" xfId="0" applyNumberFormat="1" applyFont="1" applyFill="1" applyBorder="1" applyAlignment="1">
      <alignment horizontal="center" vertical="top" wrapText="1"/>
    </xf>
    <xf numFmtId="164" fontId="6" fillId="5" borderId="40" xfId="0" applyNumberFormat="1" applyFont="1" applyFill="1" applyBorder="1" applyAlignment="1">
      <alignment horizontal="center" vertical="top" wrapText="1"/>
    </xf>
    <xf numFmtId="164" fontId="6" fillId="5" borderId="29" xfId="0" applyNumberFormat="1" applyFont="1" applyFill="1" applyBorder="1" applyAlignment="1">
      <alignment horizontal="center" vertical="top" wrapText="1"/>
    </xf>
    <xf numFmtId="164" fontId="3" fillId="2" borderId="33" xfId="0" applyNumberFormat="1" applyFont="1" applyFill="1" applyBorder="1" applyAlignment="1">
      <alignment horizontal="center" vertical="top"/>
    </xf>
    <xf numFmtId="164" fontId="3" fillId="6" borderId="33" xfId="0" applyNumberFormat="1" applyFont="1" applyFill="1" applyBorder="1" applyAlignment="1">
      <alignment horizontal="center" vertical="top"/>
    </xf>
    <xf numFmtId="0" fontId="1" fillId="0" borderId="41" xfId="0" applyFont="1" applyBorder="1" applyAlignment="1">
      <alignment vertical="top"/>
    </xf>
    <xf numFmtId="0" fontId="1" fillId="0" borderId="11" xfId="0" applyFont="1" applyBorder="1" applyAlignment="1">
      <alignment vertical="top"/>
    </xf>
    <xf numFmtId="49" fontId="7" fillId="3" borderId="25" xfId="0" applyNumberFormat="1" applyFont="1" applyFill="1" applyBorder="1" applyAlignment="1">
      <alignment horizontal="center" vertical="top"/>
    </xf>
    <xf numFmtId="0" fontId="6" fillId="5" borderId="37" xfId="0" applyFont="1" applyFill="1" applyBorder="1" applyAlignment="1">
      <alignment horizontal="left" vertical="top" wrapText="1"/>
    </xf>
    <xf numFmtId="164" fontId="6" fillId="5" borderId="5" xfId="0" applyNumberFormat="1" applyFont="1" applyFill="1" applyBorder="1" applyAlignment="1">
      <alignment horizontal="center" vertical="top"/>
    </xf>
    <xf numFmtId="164" fontId="6" fillId="5" borderId="42" xfId="0" applyNumberFormat="1" applyFont="1" applyFill="1" applyBorder="1" applyAlignment="1">
      <alignment horizontal="center" vertical="top"/>
    </xf>
    <xf numFmtId="164" fontId="6" fillId="5" borderId="36" xfId="0" applyNumberFormat="1" applyFont="1" applyFill="1" applyBorder="1" applyAlignment="1">
      <alignment horizontal="center" vertical="top"/>
    </xf>
    <xf numFmtId="164" fontId="6" fillId="5" borderId="3" xfId="0" applyNumberFormat="1" applyFont="1" applyFill="1" applyBorder="1" applyAlignment="1">
      <alignment horizontal="center" vertical="top"/>
    </xf>
    <xf numFmtId="164" fontId="6" fillId="5" borderId="6" xfId="0" applyNumberFormat="1" applyFont="1" applyFill="1" applyBorder="1" applyAlignment="1">
      <alignment horizontal="center" vertical="top"/>
    </xf>
    <xf numFmtId="0" fontId="1" fillId="0" borderId="43" xfId="0" applyFont="1" applyBorder="1" applyAlignment="1">
      <alignment horizontal="center" vertical="top"/>
    </xf>
    <xf numFmtId="0" fontId="1" fillId="0" borderId="44" xfId="0" applyFont="1" applyBorder="1" applyAlignment="1">
      <alignment horizontal="center" vertical="top"/>
    </xf>
    <xf numFmtId="0" fontId="1" fillId="0" borderId="45" xfId="0" applyFont="1" applyBorder="1" applyAlignment="1">
      <alignment horizontal="center" vertical="top"/>
    </xf>
    <xf numFmtId="0" fontId="1" fillId="0" borderId="42" xfId="0" applyFont="1" applyBorder="1" applyAlignment="1">
      <alignment horizontal="center" vertical="top"/>
    </xf>
    <xf numFmtId="0" fontId="1" fillId="0" borderId="46" xfId="0" applyFont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164" fontId="1" fillId="0" borderId="37" xfId="0" applyNumberFormat="1" applyFont="1" applyBorder="1" applyAlignment="1">
      <alignment horizontal="center" vertical="top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1" fillId="0" borderId="32" xfId="0" applyFont="1" applyBorder="1" applyAlignment="1">
      <alignment vertical="top"/>
    </xf>
    <xf numFmtId="0" fontId="1" fillId="0" borderId="23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49" fontId="7" fillId="3" borderId="24" xfId="0" applyNumberFormat="1" applyFont="1" applyFill="1" applyBorder="1" applyAlignment="1">
      <alignment horizontal="center" vertical="top"/>
    </xf>
    <xf numFmtId="49" fontId="1" fillId="0" borderId="8" xfId="0" applyNumberFormat="1" applyFont="1" applyBorder="1" applyAlignment="1">
      <alignment horizontal="center" vertical="top"/>
    </xf>
    <xf numFmtId="49" fontId="1" fillId="0" borderId="9" xfId="0" applyNumberFormat="1" applyFont="1" applyBorder="1" applyAlignment="1">
      <alignment horizontal="center" vertical="top"/>
    </xf>
    <xf numFmtId="49" fontId="1" fillId="0" borderId="17" xfId="0" applyNumberFormat="1" applyFont="1" applyBorder="1" applyAlignment="1">
      <alignment horizontal="center" vertical="top"/>
    </xf>
    <xf numFmtId="0" fontId="1" fillId="0" borderId="14" xfId="0" applyFont="1" applyBorder="1" applyAlignment="1">
      <alignment vertical="top" wrapText="1"/>
    </xf>
    <xf numFmtId="0" fontId="7" fillId="0" borderId="1" xfId="0" applyFont="1" applyFill="1" applyBorder="1" applyAlignment="1">
      <alignment horizontal="center" vertical="top" wrapText="1"/>
    </xf>
    <xf numFmtId="0" fontId="7" fillId="0" borderId="48" xfId="0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vertical="top"/>
    </xf>
    <xf numFmtId="164" fontId="6" fillId="0" borderId="12" xfId="0" applyNumberFormat="1" applyFont="1" applyFill="1" applyBorder="1" applyAlignment="1">
      <alignment vertical="top"/>
    </xf>
    <xf numFmtId="0" fontId="7" fillId="6" borderId="1" xfId="0" applyFont="1" applyFill="1" applyBorder="1" applyAlignment="1">
      <alignment vertical="top"/>
    </xf>
    <xf numFmtId="164" fontId="7" fillId="6" borderId="48" xfId="0" applyNumberFormat="1" applyFont="1" applyFill="1" applyBorder="1" applyAlignment="1">
      <alignment vertical="top"/>
    </xf>
    <xf numFmtId="0" fontId="7" fillId="8" borderId="1" xfId="0" applyFont="1" applyFill="1" applyBorder="1" applyAlignment="1">
      <alignment vertical="top"/>
    </xf>
    <xf numFmtId="164" fontId="7" fillId="8" borderId="48" xfId="0" applyNumberFormat="1" applyFont="1" applyFill="1" applyBorder="1" applyAlignment="1">
      <alignment vertical="top"/>
    </xf>
    <xf numFmtId="0" fontId="1" fillId="0" borderId="28" xfId="0" applyFont="1" applyBorder="1" applyAlignment="1">
      <alignment vertical="top" wrapText="1"/>
    </xf>
    <xf numFmtId="0" fontId="1" fillId="0" borderId="36" xfId="0" applyFont="1" applyBorder="1" applyAlignment="1">
      <alignment horizontal="center" vertical="top"/>
    </xf>
    <xf numFmtId="164" fontId="1" fillId="0" borderId="38" xfId="0" applyNumberFormat="1" applyFont="1" applyBorder="1" applyAlignment="1">
      <alignment horizontal="center" vertical="top"/>
    </xf>
    <xf numFmtId="0" fontId="0" fillId="0" borderId="29" xfId="0" applyBorder="1"/>
    <xf numFmtId="0" fontId="0" fillId="0" borderId="49" xfId="0" applyBorder="1"/>
    <xf numFmtId="0" fontId="6" fillId="0" borderId="50" xfId="0" applyFont="1" applyBorder="1" applyAlignment="1">
      <alignment horizontal="center" vertical="top"/>
    </xf>
    <xf numFmtId="164" fontId="6" fillId="4" borderId="49" xfId="0" applyNumberFormat="1" applyFont="1" applyFill="1" applyBorder="1" applyAlignment="1">
      <alignment horizontal="center" vertical="top"/>
    </xf>
    <xf numFmtId="164" fontId="6" fillId="4" borderId="47" xfId="0" applyNumberFormat="1" applyFont="1" applyFill="1" applyBorder="1" applyAlignment="1">
      <alignment horizontal="center" vertical="top"/>
    </xf>
    <xf numFmtId="164" fontId="6" fillId="4" borderId="51" xfId="0" applyNumberFormat="1" applyFont="1" applyFill="1" applyBorder="1" applyAlignment="1">
      <alignment horizontal="center" vertical="top"/>
    </xf>
    <xf numFmtId="164" fontId="6" fillId="5" borderId="50" xfId="0" applyNumberFormat="1" applyFont="1" applyFill="1" applyBorder="1" applyAlignment="1">
      <alignment horizontal="center" vertical="top" wrapText="1"/>
    </xf>
    <xf numFmtId="0" fontId="13" fillId="5" borderId="0" xfId="0" applyFont="1" applyFill="1" applyBorder="1" applyAlignment="1">
      <alignment vertical="top"/>
    </xf>
    <xf numFmtId="164" fontId="6" fillId="8" borderId="42" xfId="0" applyNumberFormat="1" applyFont="1" applyFill="1" applyBorder="1" applyAlignment="1">
      <alignment horizontal="center" vertical="top"/>
    </xf>
    <xf numFmtId="164" fontId="6" fillId="8" borderId="36" xfId="0" applyNumberFormat="1" applyFont="1" applyFill="1" applyBorder="1" applyAlignment="1">
      <alignment horizontal="center" vertical="top"/>
    </xf>
    <xf numFmtId="164" fontId="6" fillId="8" borderId="52" xfId="0" applyNumberFormat="1" applyFont="1" applyFill="1" applyBorder="1" applyAlignment="1">
      <alignment horizontal="center" vertical="top"/>
    </xf>
    <xf numFmtId="164" fontId="6" fillId="8" borderId="40" xfId="0" applyNumberFormat="1" applyFont="1" applyFill="1" applyBorder="1" applyAlignment="1">
      <alignment horizontal="center" vertical="top"/>
    </xf>
    <xf numFmtId="164" fontId="6" fillId="8" borderId="53" xfId="0" applyNumberFormat="1" applyFont="1" applyFill="1" applyBorder="1" applyAlignment="1">
      <alignment horizontal="center" vertical="top"/>
    </xf>
    <xf numFmtId="0" fontId="9" fillId="0" borderId="0" xfId="0" applyFont="1"/>
    <xf numFmtId="0" fontId="9" fillId="0" borderId="47" xfId="0" applyFont="1" applyBorder="1" applyAlignment="1">
      <alignment horizontal="center" vertical="top" wrapText="1"/>
    </xf>
    <xf numFmtId="0" fontId="9" fillId="0" borderId="47" xfId="0" applyFont="1" applyBorder="1" applyAlignment="1">
      <alignment vertical="top" wrapText="1"/>
    </xf>
    <xf numFmtId="49" fontId="3" fillId="7" borderId="54" xfId="0" applyNumberFormat="1" applyFont="1" applyFill="1" applyBorder="1" applyAlignment="1">
      <alignment vertical="top" wrapText="1"/>
    </xf>
    <xf numFmtId="0" fontId="4" fillId="0" borderId="0" xfId="0" applyFont="1" applyAlignment="1">
      <alignment horizontal="center" vertical="top" wrapText="1"/>
    </xf>
    <xf numFmtId="0" fontId="4" fillId="0" borderId="36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49" fontId="3" fillId="2" borderId="22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49" fontId="7" fillId="3" borderId="15" xfId="0" applyNumberFormat="1" applyFont="1" applyFill="1" applyBorder="1" applyAlignment="1">
      <alignment horizontal="center" vertical="top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32" xfId="0" applyNumberFormat="1" applyFont="1" applyBorder="1" applyAlignment="1">
      <alignment horizontal="center" vertical="top"/>
    </xf>
    <xf numFmtId="49" fontId="7" fillId="0" borderId="3" xfId="0" applyNumberFormat="1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1" fillId="0" borderId="36" xfId="0" applyFont="1" applyFill="1" applyBorder="1" applyAlignment="1">
      <alignment horizontal="center" vertical="center" textRotation="90" wrapText="1"/>
    </xf>
    <xf numFmtId="0" fontId="13" fillId="0" borderId="36" xfId="0" applyFont="1" applyBorder="1" applyAlignment="1">
      <alignment horizontal="center" vertical="center" textRotation="90" wrapText="1"/>
    </xf>
    <xf numFmtId="0" fontId="13" fillId="0" borderId="36" xfId="0" applyFont="1" applyFill="1" applyBorder="1" applyAlignment="1">
      <alignment horizontal="center" vertical="center" textRotation="90" wrapText="1"/>
    </xf>
    <xf numFmtId="164" fontId="6" fillId="8" borderId="55" xfId="0" applyNumberFormat="1" applyFont="1" applyFill="1" applyBorder="1" applyAlignment="1">
      <alignment horizontal="center" vertical="top"/>
    </xf>
    <xf numFmtId="164" fontId="3" fillId="2" borderId="34" xfId="0" applyNumberFormat="1" applyFont="1" applyFill="1" applyBorder="1" applyAlignment="1">
      <alignment horizontal="center" vertical="top"/>
    </xf>
    <xf numFmtId="164" fontId="6" fillId="5" borderId="29" xfId="0" applyNumberFormat="1" applyFont="1" applyFill="1" applyBorder="1" applyAlignment="1">
      <alignment horizontal="center" vertical="top"/>
    </xf>
    <xf numFmtId="164" fontId="6" fillId="5" borderId="13" xfId="0" applyNumberFormat="1" applyFont="1" applyFill="1" applyBorder="1" applyAlignment="1">
      <alignment horizontal="center" vertical="top"/>
    </xf>
    <xf numFmtId="164" fontId="4" fillId="5" borderId="2" xfId="0" applyNumberFormat="1" applyFont="1" applyFill="1" applyBorder="1" applyAlignment="1">
      <alignment horizontal="center" vertical="top"/>
    </xf>
    <xf numFmtId="164" fontId="4" fillId="5" borderId="3" xfId="0" applyNumberFormat="1" applyFont="1" applyFill="1" applyBorder="1" applyAlignment="1">
      <alignment horizontal="center" vertical="top"/>
    </xf>
    <xf numFmtId="164" fontId="4" fillId="5" borderId="13" xfId="0" applyNumberFormat="1" applyFont="1" applyFill="1" applyBorder="1" applyAlignment="1">
      <alignment horizontal="center" vertical="top"/>
    </xf>
    <xf numFmtId="164" fontId="4" fillId="5" borderId="18" xfId="0" applyNumberFormat="1" applyFont="1" applyFill="1" applyBorder="1" applyAlignment="1">
      <alignment horizontal="center" vertical="top"/>
    </xf>
    <xf numFmtId="164" fontId="4" fillId="5" borderId="19" xfId="0" applyNumberFormat="1" applyFont="1" applyFill="1" applyBorder="1" applyAlignment="1">
      <alignment horizontal="center" vertical="top"/>
    </xf>
    <xf numFmtId="164" fontId="4" fillId="5" borderId="20" xfId="0" applyNumberFormat="1" applyFont="1" applyFill="1" applyBorder="1" applyAlignment="1">
      <alignment horizontal="center" vertical="top"/>
    </xf>
    <xf numFmtId="164" fontId="6" fillId="5" borderId="4" xfId="0" applyNumberFormat="1" applyFont="1" applyFill="1" applyBorder="1" applyAlignment="1">
      <alignment horizontal="center" vertical="top"/>
    </xf>
    <xf numFmtId="164" fontId="6" fillId="5" borderId="55" xfId="0" applyNumberFormat="1" applyFont="1" applyFill="1" applyBorder="1" applyAlignment="1">
      <alignment horizontal="center" vertical="top"/>
    </xf>
    <xf numFmtId="164" fontId="6" fillId="5" borderId="40" xfId="0" applyNumberFormat="1" applyFont="1" applyFill="1" applyBorder="1" applyAlignment="1">
      <alignment horizontal="center" vertical="top"/>
    </xf>
    <xf numFmtId="164" fontId="6" fillId="5" borderId="53" xfId="0" applyNumberFormat="1" applyFont="1" applyFill="1" applyBorder="1" applyAlignment="1">
      <alignment horizontal="center" vertical="top"/>
    </xf>
    <xf numFmtId="164" fontId="1" fillId="0" borderId="47" xfId="0" applyNumberFormat="1" applyFont="1" applyBorder="1" applyAlignment="1">
      <alignment horizontal="center" vertical="top"/>
    </xf>
    <xf numFmtId="164" fontId="1" fillId="0" borderId="43" xfId="0" applyNumberFormat="1" applyFont="1" applyBorder="1" applyAlignment="1">
      <alignment horizontal="center" vertical="top"/>
    </xf>
    <xf numFmtId="164" fontId="1" fillId="0" borderId="44" xfId="0" applyNumberFormat="1" applyFont="1" applyBorder="1" applyAlignment="1">
      <alignment horizontal="center" vertical="top"/>
    </xf>
    <xf numFmtId="164" fontId="1" fillId="0" borderId="45" xfId="0" applyNumberFormat="1" applyFont="1" applyBorder="1" applyAlignment="1">
      <alignment horizontal="center" vertical="top"/>
    </xf>
    <xf numFmtId="164" fontId="1" fillId="0" borderId="46" xfId="0" applyNumberFormat="1" applyFont="1" applyBorder="1" applyAlignment="1">
      <alignment horizontal="center" vertical="top"/>
    </xf>
    <xf numFmtId="164" fontId="12" fillId="8" borderId="42" xfId="0" applyNumberFormat="1" applyFont="1" applyFill="1" applyBorder="1" applyAlignment="1">
      <alignment horizontal="center" vertical="top"/>
    </xf>
    <xf numFmtId="164" fontId="12" fillId="8" borderId="36" xfId="0" applyNumberFormat="1" applyFont="1" applyFill="1" applyBorder="1" applyAlignment="1">
      <alignment horizontal="center" vertical="top"/>
    </xf>
    <xf numFmtId="164" fontId="12" fillId="8" borderId="38" xfId="0" applyNumberFormat="1" applyFont="1" applyFill="1" applyBorder="1" applyAlignment="1">
      <alignment horizontal="center" vertical="top"/>
    </xf>
    <xf numFmtId="164" fontId="1" fillId="0" borderId="18" xfId="0" applyNumberFormat="1" applyFont="1" applyBorder="1" applyAlignment="1">
      <alignment horizontal="center" vertical="top"/>
    </xf>
    <xf numFmtId="164" fontId="1" fillId="0" borderId="19" xfId="0" applyNumberFormat="1" applyFont="1" applyBorder="1" applyAlignment="1">
      <alignment horizontal="center" vertical="top"/>
    </xf>
    <xf numFmtId="164" fontId="1" fillId="0" borderId="56" xfId="0" applyNumberFormat="1" applyFont="1" applyBorder="1" applyAlignment="1">
      <alignment horizontal="center" vertical="top"/>
    </xf>
    <xf numFmtId="164" fontId="12" fillId="8" borderId="8" xfId="0" applyNumberFormat="1" applyFont="1" applyFill="1" applyBorder="1" applyAlignment="1">
      <alignment horizontal="center" vertical="top"/>
    </xf>
    <xf numFmtId="164" fontId="12" fillId="8" borderId="9" xfId="0" applyNumberFormat="1" applyFont="1" applyFill="1" applyBorder="1" applyAlignment="1">
      <alignment horizontal="center" vertical="top"/>
    </xf>
    <xf numFmtId="164" fontId="12" fillId="8" borderId="17" xfId="0" applyNumberFormat="1" applyFont="1" applyFill="1" applyBorder="1" applyAlignment="1">
      <alignment horizontal="center" vertical="top"/>
    </xf>
    <xf numFmtId="164" fontId="12" fillId="3" borderId="2" xfId="0" applyNumberFormat="1" applyFont="1" applyFill="1" applyBorder="1" applyAlignment="1">
      <alignment horizontal="center" vertical="top"/>
    </xf>
    <xf numFmtId="164" fontId="12" fillId="3" borderId="3" xfId="0" applyNumberFormat="1" applyFont="1" applyFill="1" applyBorder="1" applyAlignment="1">
      <alignment horizontal="center" vertical="top"/>
    </xf>
    <xf numFmtId="164" fontId="12" fillId="3" borderId="12" xfId="0" applyNumberFormat="1" applyFont="1" applyFill="1" applyBorder="1" applyAlignment="1">
      <alignment horizontal="center" vertical="top"/>
    </xf>
    <xf numFmtId="164" fontId="12" fillId="6" borderId="30" xfId="0" applyNumberFormat="1" applyFont="1" applyFill="1" applyBorder="1" applyAlignment="1">
      <alignment horizontal="center" vertical="top"/>
    </xf>
    <xf numFmtId="164" fontId="12" fillId="6" borderId="15" xfId="0" applyNumberFormat="1" applyFont="1" applyFill="1" applyBorder="1" applyAlignment="1">
      <alignment horizontal="center" vertical="top"/>
    </xf>
    <xf numFmtId="164" fontId="12" fillId="6" borderId="31" xfId="0" applyNumberFormat="1" applyFont="1" applyFill="1" applyBorder="1" applyAlignment="1">
      <alignment horizontal="center" vertical="top"/>
    </xf>
    <xf numFmtId="164" fontId="12" fillId="2" borderId="1" xfId="0" applyNumberFormat="1" applyFont="1" applyFill="1" applyBorder="1" applyAlignment="1">
      <alignment horizontal="center" vertical="top"/>
    </xf>
    <xf numFmtId="164" fontId="12" fillId="2" borderId="24" xfId="0" applyNumberFormat="1" applyFont="1" applyFill="1" applyBorder="1" applyAlignment="1">
      <alignment horizontal="center" vertical="top"/>
    </xf>
    <xf numFmtId="164" fontId="12" fillId="2" borderId="48" xfId="0" applyNumberFormat="1" applyFont="1" applyFill="1" applyBorder="1" applyAlignment="1">
      <alignment horizontal="center" vertical="top"/>
    </xf>
    <xf numFmtId="164" fontId="1" fillId="0" borderId="42" xfId="0" applyNumberFormat="1" applyFont="1" applyBorder="1" applyAlignment="1">
      <alignment horizontal="center" vertical="top"/>
    </xf>
    <xf numFmtId="164" fontId="1" fillId="0" borderId="36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64" fontId="1" fillId="0" borderId="3" xfId="0" applyNumberFormat="1" applyFont="1" applyBorder="1" applyAlignment="1">
      <alignment horizontal="center" vertical="top"/>
    </xf>
    <xf numFmtId="164" fontId="1" fillId="0" borderId="12" xfId="0" applyNumberFormat="1" applyFont="1" applyBorder="1" applyAlignment="1">
      <alignment horizontal="center" vertical="top"/>
    </xf>
    <xf numFmtId="164" fontId="12" fillId="3" borderId="1" xfId="0" applyNumberFormat="1" applyFont="1" applyFill="1" applyBorder="1" applyAlignment="1">
      <alignment horizontal="center" vertical="top"/>
    </xf>
    <xf numFmtId="164" fontId="12" fillId="3" borderId="24" xfId="0" applyNumberFormat="1" applyFont="1" applyFill="1" applyBorder="1" applyAlignment="1">
      <alignment horizontal="center" vertical="top"/>
    </xf>
    <xf numFmtId="164" fontId="12" fillId="3" borderId="48" xfId="0" applyNumberFormat="1" applyFont="1" applyFill="1" applyBorder="1" applyAlignment="1">
      <alignment horizontal="center" vertical="top"/>
    </xf>
    <xf numFmtId="0" fontId="18" fillId="0" borderId="0" xfId="0" applyFont="1" applyBorder="1" applyAlignment="1">
      <alignment vertical="top"/>
    </xf>
    <xf numFmtId="164" fontId="18" fillId="0" borderId="56" xfId="0" applyNumberFormat="1" applyFont="1" applyBorder="1" applyAlignment="1">
      <alignment horizontal="center" vertical="top"/>
    </xf>
    <xf numFmtId="164" fontId="19" fillId="8" borderId="17" xfId="0" applyNumberFormat="1" applyFont="1" applyFill="1" applyBorder="1" applyAlignment="1">
      <alignment horizontal="center" vertical="top"/>
    </xf>
    <xf numFmtId="164" fontId="22" fillId="0" borderId="19" xfId="0" applyNumberFormat="1" applyFont="1" applyBorder="1" applyAlignment="1">
      <alignment horizontal="center" vertical="top"/>
    </xf>
    <xf numFmtId="164" fontId="23" fillId="8" borderId="9" xfId="0" applyNumberFormat="1" applyFont="1" applyFill="1" applyBorder="1" applyAlignment="1">
      <alignment horizontal="center" vertical="top"/>
    </xf>
    <xf numFmtId="49" fontId="7" fillId="3" borderId="5" xfId="0" applyNumberFormat="1" applyFont="1" applyFill="1" applyBorder="1" applyAlignment="1">
      <alignment horizontal="center" vertical="top"/>
    </xf>
    <xf numFmtId="0" fontId="1" fillId="0" borderId="22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49" fontId="7" fillId="0" borderId="5" xfId="0" applyNumberFormat="1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49" fontId="7" fillId="2" borderId="22" xfId="0" applyNumberFormat="1" applyFont="1" applyFill="1" applyBorder="1" applyAlignment="1">
      <alignment horizontal="center" vertical="top"/>
    </xf>
    <xf numFmtId="164" fontId="13" fillId="0" borderId="18" xfId="0" applyNumberFormat="1" applyFont="1" applyBorder="1" applyAlignment="1">
      <alignment horizontal="center" vertical="top"/>
    </xf>
    <xf numFmtId="164" fontId="13" fillId="0" borderId="19" xfId="0" applyNumberFormat="1" applyFont="1" applyBorder="1" applyAlignment="1">
      <alignment horizontal="center" vertical="top"/>
    </xf>
    <xf numFmtId="49" fontId="7" fillId="2" borderId="30" xfId="0" applyNumberFormat="1" applyFont="1" applyFill="1" applyBorder="1" applyAlignment="1">
      <alignment horizontal="center" vertical="top"/>
    </xf>
    <xf numFmtId="49" fontId="3" fillId="0" borderId="5" xfId="0" applyNumberFormat="1" applyFont="1" applyBorder="1" applyAlignment="1">
      <alignment vertical="top"/>
    </xf>
    <xf numFmtId="49" fontId="24" fillId="0" borderId="23" xfId="0" applyNumberFormat="1" applyFont="1" applyBorder="1" applyAlignment="1">
      <alignment horizontal="center" vertical="top"/>
    </xf>
    <xf numFmtId="49" fontId="20" fillId="0" borderId="32" xfId="0" applyNumberFormat="1" applyFont="1" applyBorder="1" applyAlignment="1">
      <alignment horizontal="center" vertical="top"/>
    </xf>
    <xf numFmtId="164" fontId="21" fillId="5" borderId="49" xfId="0" applyNumberFormat="1" applyFont="1" applyFill="1" applyBorder="1" applyAlignment="1">
      <alignment horizontal="center" vertical="top"/>
    </xf>
    <xf numFmtId="164" fontId="21" fillId="5" borderId="47" xfId="0" applyNumberFormat="1" applyFont="1" applyFill="1" applyBorder="1" applyAlignment="1">
      <alignment horizontal="center" vertical="top"/>
    </xf>
    <xf numFmtId="164" fontId="21" fillId="5" borderId="51" xfId="0" applyNumberFormat="1" applyFont="1" applyFill="1" applyBorder="1" applyAlignment="1">
      <alignment horizontal="center" vertical="top"/>
    </xf>
    <xf numFmtId="164" fontId="22" fillId="0" borderId="46" xfId="0" applyNumberFormat="1" applyFont="1" applyBorder="1" applyAlignment="1">
      <alignment horizontal="center" vertical="top"/>
    </xf>
    <xf numFmtId="164" fontId="22" fillId="0" borderId="47" xfId="0" applyNumberFormat="1" applyFont="1" applyBorder="1" applyAlignment="1">
      <alignment horizontal="center" vertical="top"/>
    </xf>
    <xf numFmtId="164" fontId="22" fillId="0" borderId="37" xfId="0" applyNumberFormat="1" applyFont="1" applyBorder="1" applyAlignment="1">
      <alignment horizontal="center" vertical="top"/>
    </xf>
    <xf numFmtId="0" fontId="2" fillId="4" borderId="33" xfId="0" applyFont="1" applyFill="1" applyBorder="1" applyAlignment="1">
      <alignment horizontal="right" vertical="top" wrapText="1"/>
    </xf>
    <xf numFmtId="0" fontId="2" fillId="4" borderId="34" xfId="0" applyFont="1" applyFill="1" applyBorder="1" applyAlignment="1">
      <alignment horizontal="right" vertical="top" wrapText="1"/>
    </xf>
    <xf numFmtId="0" fontId="2" fillId="4" borderId="54" xfId="0" applyFont="1" applyFill="1" applyBorder="1" applyAlignment="1">
      <alignment horizontal="right" vertical="top" wrapText="1"/>
    </xf>
    <xf numFmtId="164" fontId="2" fillId="4" borderId="1" xfId="0" applyNumberFormat="1" applyFont="1" applyFill="1" applyBorder="1" applyAlignment="1">
      <alignment horizontal="center" vertical="top"/>
    </xf>
    <xf numFmtId="164" fontId="2" fillId="4" borderId="24" xfId="0" applyNumberFormat="1" applyFont="1" applyFill="1" applyBorder="1" applyAlignment="1">
      <alignment horizontal="center" vertical="top"/>
    </xf>
    <xf numFmtId="164" fontId="2" fillId="4" borderId="25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0" fontId="4" fillId="0" borderId="43" xfId="0" applyFont="1" applyBorder="1" applyAlignment="1">
      <alignment horizontal="center" vertical="center" textRotation="90" wrapText="1"/>
    </xf>
    <xf numFmtId="0" fontId="4" fillId="0" borderId="46" xfId="0" applyFont="1" applyBorder="1" applyAlignment="1">
      <alignment horizontal="center" vertical="center" textRotation="90" wrapText="1"/>
    </xf>
    <xf numFmtId="0" fontId="4" fillId="0" borderId="42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textRotation="90" wrapText="1"/>
    </xf>
    <xf numFmtId="0" fontId="4" fillId="0" borderId="47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4" fillId="0" borderId="44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1" fillId="0" borderId="47" xfId="0" applyFont="1" applyBorder="1" applyAlignment="1">
      <alignment horizontal="center" vertical="center" textRotation="90" wrapText="1"/>
    </xf>
    <xf numFmtId="0" fontId="1" fillId="0" borderId="36" xfId="0" applyFont="1" applyBorder="1" applyAlignment="1">
      <alignment horizontal="center" vertical="center" textRotation="90" wrapText="1"/>
    </xf>
    <xf numFmtId="0" fontId="13" fillId="0" borderId="37" xfId="0" applyNumberFormat="1" applyFont="1" applyBorder="1" applyAlignment="1">
      <alignment horizontal="center" vertical="center" textRotation="90"/>
    </xf>
    <xf numFmtId="0" fontId="13" fillId="0" borderId="38" xfId="0" applyNumberFormat="1" applyFont="1" applyBorder="1" applyAlignment="1">
      <alignment horizontal="center" vertical="center" textRotation="90"/>
    </xf>
    <xf numFmtId="0" fontId="1" fillId="0" borderId="29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59" xfId="0" applyFont="1" applyBorder="1" applyAlignment="1">
      <alignment horizontal="left" vertical="top" wrapText="1"/>
    </xf>
    <xf numFmtId="164" fontId="13" fillId="0" borderId="2" xfId="0" applyNumberFormat="1" applyFont="1" applyBorder="1" applyAlignment="1">
      <alignment horizontal="center" vertical="top"/>
    </xf>
    <xf numFmtId="164" fontId="13" fillId="0" borderId="3" xfId="0" applyNumberFormat="1" applyFont="1" applyBorder="1" applyAlignment="1">
      <alignment horizontal="center" vertical="top"/>
    </xf>
    <xf numFmtId="164" fontId="13" fillId="0" borderId="13" xfId="0" applyNumberFormat="1" applyFont="1" applyBorder="1" applyAlignment="1">
      <alignment horizontal="center" vertical="top"/>
    </xf>
    <xf numFmtId="0" fontId="4" fillId="0" borderId="44" xfId="0" applyFont="1" applyBorder="1" applyAlignment="1">
      <alignment vertical="center" textRotation="90" wrapText="1"/>
    </xf>
    <xf numFmtId="0" fontId="4" fillId="0" borderId="47" xfId="0" applyFont="1" applyBorder="1" applyAlignment="1">
      <alignment vertical="center" textRotation="90" wrapText="1"/>
    </xf>
    <xf numFmtId="0" fontId="4" fillId="0" borderId="36" xfId="0" applyFont="1" applyBorder="1" applyAlignment="1">
      <alignment vertical="center" textRotation="90" wrapText="1"/>
    </xf>
    <xf numFmtId="0" fontId="14" fillId="6" borderId="33" xfId="0" applyFont="1" applyFill="1" applyBorder="1" applyAlignment="1">
      <alignment horizontal="left" vertical="top" wrapText="1"/>
    </xf>
    <xf numFmtId="0" fontId="14" fillId="6" borderId="34" xfId="0" applyFont="1" applyFill="1" applyBorder="1" applyAlignment="1">
      <alignment horizontal="left" vertical="top" wrapText="1"/>
    </xf>
    <xf numFmtId="0" fontId="14" fillId="6" borderId="54" xfId="0" applyFont="1" applyFill="1" applyBorder="1" applyAlignment="1">
      <alignment horizontal="left" vertical="top" wrapText="1"/>
    </xf>
    <xf numFmtId="0" fontId="6" fillId="0" borderId="41" xfId="0" applyFont="1" applyBorder="1" applyAlignment="1">
      <alignment horizontal="center" vertical="center" textRotation="90" wrapText="1"/>
    </xf>
    <xf numFmtId="0" fontId="6" fillId="0" borderId="50" xfId="0" applyFont="1" applyBorder="1" applyAlignment="1">
      <alignment horizontal="center" vertical="center" textRotation="90" wrapText="1"/>
    </xf>
    <xf numFmtId="0" fontId="6" fillId="0" borderId="28" xfId="0" applyFont="1" applyBorder="1" applyAlignment="1">
      <alignment horizontal="center" vertical="center" textRotation="90" wrapText="1"/>
    </xf>
    <xf numFmtId="0" fontId="1" fillId="0" borderId="43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/>
    </xf>
    <xf numFmtId="0" fontId="4" fillId="0" borderId="63" xfId="0" applyFont="1" applyBorder="1" applyAlignment="1">
      <alignment horizontal="center" vertical="center" textRotation="90" wrapText="1"/>
    </xf>
    <xf numFmtId="0" fontId="4" fillId="0" borderId="51" xfId="0" applyFont="1" applyBorder="1" applyAlignment="1">
      <alignment horizontal="center" vertical="center" textRotation="90" wrapText="1"/>
    </xf>
    <xf numFmtId="0" fontId="4" fillId="0" borderId="53" xfId="0" applyFont="1" applyBorder="1" applyAlignment="1">
      <alignment horizontal="center" vertical="center" textRotation="90" wrapText="1"/>
    </xf>
    <xf numFmtId="0" fontId="4" fillId="0" borderId="41" xfId="0" applyFont="1" applyBorder="1" applyAlignment="1">
      <alignment horizontal="center" vertical="center" textRotation="90" wrapText="1"/>
    </xf>
    <xf numFmtId="0" fontId="4" fillId="0" borderId="50" xfId="0" applyFont="1" applyBorder="1" applyAlignment="1">
      <alignment horizontal="center" vertical="center" textRotation="90" wrapText="1"/>
    </xf>
    <xf numFmtId="0" fontId="4" fillId="0" borderId="28" xfId="0" applyFont="1" applyBorder="1" applyAlignment="1">
      <alignment horizontal="center" vertical="center" textRotation="90" wrapText="1"/>
    </xf>
    <xf numFmtId="0" fontId="3" fillId="0" borderId="43" xfId="0" applyFont="1" applyBorder="1" applyAlignment="1">
      <alignment horizontal="center" vertical="top" wrapText="1"/>
    </xf>
    <xf numFmtId="0" fontId="3" fillId="0" borderId="44" xfId="0" applyFont="1" applyBorder="1" applyAlignment="1">
      <alignment horizontal="center" vertical="top" wrapText="1"/>
    </xf>
    <xf numFmtId="0" fontId="3" fillId="0" borderId="45" xfId="0" applyFont="1" applyBorder="1" applyAlignment="1">
      <alignment horizontal="center" vertical="top" wrapText="1"/>
    </xf>
    <xf numFmtId="0" fontId="6" fillId="0" borderId="64" xfId="0" applyFont="1" applyBorder="1" applyAlignment="1">
      <alignment horizontal="center" vertical="center" textRotation="90" wrapText="1"/>
    </xf>
    <xf numFmtId="0" fontId="6" fillId="0" borderId="49" xfId="0" applyFont="1" applyBorder="1" applyAlignment="1">
      <alignment horizontal="center" vertical="center" textRotation="90" wrapText="1"/>
    </xf>
    <xf numFmtId="0" fontId="6" fillId="0" borderId="40" xfId="0" applyFont="1" applyBorder="1" applyAlignment="1">
      <alignment horizontal="center" vertical="center" textRotation="90" wrapText="1"/>
    </xf>
    <xf numFmtId="0" fontId="6" fillId="0" borderId="38" xfId="0" applyFont="1" applyFill="1" applyBorder="1" applyAlignment="1">
      <alignment horizontal="left" vertical="center" textRotation="90" wrapText="1"/>
    </xf>
    <xf numFmtId="0" fontId="6" fillId="0" borderId="12" xfId="0" applyFont="1" applyFill="1" applyBorder="1" applyAlignment="1">
      <alignment horizontal="left" vertical="center" textRotation="90" wrapText="1"/>
    </xf>
    <xf numFmtId="0" fontId="1" fillId="0" borderId="46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3" xfId="0" applyNumberFormat="1" applyFont="1" applyBorder="1" applyAlignment="1">
      <alignment horizontal="left" vertical="top" wrapText="1"/>
    </xf>
    <xf numFmtId="0" fontId="1" fillId="0" borderId="32" xfId="0" applyNumberFormat="1" applyFont="1" applyBorder="1" applyAlignment="1">
      <alignment horizontal="left" vertical="top" wrapText="1"/>
    </xf>
    <xf numFmtId="0" fontId="1" fillId="0" borderId="22" xfId="0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27" xfId="0" applyFont="1" applyBorder="1" applyAlignment="1">
      <alignment horizontal="center" vertical="top"/>
    </xf>
    <xf numFmtId="0" fontId="1" fillId="0" borderId="31" xfId="0" applyFont="1" applyBorder="1" applyAlignment="1">
      <alignment horizontal="center" vertical="top"/>
    </xf>
    <xf numFmtId="0" fontId="7" fillId="2" borderId="34" xfId="0" applyFont="1" applyFill="1" applyBorder="1" applyAlignment="1">
      <alignment horizontal="left" vertical="top" wrapText="1"/>
    </xf>
    <xf numFmtId="0" fontId="7" fillId="2" borderId="54" xfId="0" applyFont="1" applyFill="1" applyBorder="1" applyAlignment="1">
      <alignment horizontal="left" vertical="top" wrapText="1"/>
    </xf>
    <xf numFmtId="0" fontId="7" fillId="3" borderId="34" xfId="0" applyFont="1" applyFill="1" applyBorder="1" applyAlignment="1">
      <alignment horizontal="left" vertical="top" wrapText="1"/>
    </xf>
    <xf numFmtId="0" fontId="7" fillId="3" borderId="61" xfId="0" applyFont="1" applyFill="1" applyBorder="1" applyAlignment="1">
      <alignment horizontal="left" vertical="top" wrapText="1"/>
    </xf>
    <xf numFmtId="0" fontId="7" fillId="3" borderId="62" xfId="0" applyFont="1" applyFill="1" applyBorder="1" applyAlignment="1">
      <alignment horizontal="left" vertical="top" wrapText="1"/>
    </xf>
    <xf numFmtId="49" fontId="3" fillId="2" borderId="22" xfId="0" applyNumberFormat="1" applyFont="1" applyFill="1" applyBorder="1" applyAlignment="1">
      <alignment horizontal="center" vertical="top"/>
    </xf>
    <xf numFmtId="49" fontId="3" fillId="2" borderId="30" xfId="0" applyNumberFormat="1" applyFont="1" applyFill="1" applyBorder="1" applyAlignment="1">
      <alignment horizontal="center" vertical="top"/>
    </xf>
    <xf numFmtId="49" fontId="7" fillId="3" borderId="5" xfId="0" applyNumberFormat="1" applyFont="1" applyFill="1" applyBorder="1" applyAlignment="1">
      <alignment horizontal="center" vertical="top"/>
    </xf>
    <xf numFmtId="49" fontId="7" fillId="3" borderId="15" xfId="0" applyNumberFormat="1" applyFont="1" applyFill="1" applyBorder="1" applyAlignment="1">
      <alignment horizontal="center" vertical="top"/>
    </xf>
    <xf numFmtId="49" fontId="7" fillId="0" borderId="3" xfId="0" applyNumberFormat="1" applyFont="1" applyBorder="1" applyAlignment="1">
      <alignment horizontal="center" vertical="top"/>
    </xf>
    <xf numFmtId="49" fontId="7" fillId="0" borderId="15" xfId="0" applyNumberFormat="1" applyFont="1" applyBorder="1" applyAlignment="1">
      <alignment horizontal="center" vertical="top"/>
    </xf>
    <xf numFmtId="0" fontId="6" fillId="0" borderId="12" xfId="0" applyFont="1" applyFill="1" applyBorder="1" applyAlignment="1">
      <alignment horizontal="left" vertical="top" wrapText="1"/>
    </xf>
    <xf numFmtId="0" fontId="6" fillId="0" borderId="31" xfId="0" applyFont="1" applyFill="1" applyBorder="1" applyAlignment="1">
      <alignment horizontal="left" vertical="top" wrapText="1"/>
    </xf>
    <xf numFmtId="0" fontId="15" fillId="0" borderId="2" xfId="0" applyFont="1" applyFill="1" applyBorder="1" applyAlignment="1">
      <alignment horizontal="center" vertical="center" textRotation="90" wrapText="1"/>
    </xf>
    <xf numFmtId="0" fontId="15" fillId="0" borderId="30" xfId="0" applyFont="1" applyFill="1" applyBorder="1" applyAlignment="1">
      <alignment horizontal="center" vertical="center" textRotation="90" wrapText="1"/>
    </xf>
    <xf numFmtId="49" fontId="6" fillId="0" borderId="12" xfId="0" applyNumberFormat="1" applyFont="1" applyBorder="1" applyAlignment="1">
      <alignment horizontal="center" vertical="top" wrapText="1"/>
    </xf>
    <xf numFmtId="49" fontId="6" fillId="0" borderId="31" xfId="0" applyNumberFormat="1" applyFont="1" applyBorder="1" applyAlignment="1">
      <alignment horizontal="center" vertical="top" wrapText="1"/>
    </xf>
    <xf numFmtId="49" fontId="7" fillId="0" borderId="21" xfId="0" applyNumberFormat="1" applyFont="1" applyBorder="1" applyAlignment="1">
      <alignment horizontal="center" vertical="top"/>
    </xf>
    <xf numFmtId="49" fontId="7" fillId="0" borderId="11" xfId="0" applyNumberFormat="1" applyFont="1" applyBorder="1" applyAlignment="1">
      <alignment horizontal="center" vertical="top"/>
    </xf>
    <xf numFmtId="49" fontId="7" fillId="0" borderId="41" xfId="0" applyNumberFormat="1" applyFont="1" applyBorder="1" applyAlignment="1">
      <alignment horizontal="center" vertical="top"/>
    </xf>
    <xf numFmtId="49" fontId="7" fillId="0" borderId="5" xfId="0" applyNumberFormat="1" applyFont="1" applyBorder="1" applyAlignment="1">
      <alignment horizontal="center" vertical="top"/>
    </xf>
    <xf numFmtId="0" fontId="6" fillId="0" borderId="6" xfId="0" applyFont="1" applyFill="1" applyBorder="1" applyAlignment="1">
      <alignment horizontal="left" vertical="top" wrapText="1"/>
    </xf>
    <xf numFmtId="0" fontId="6" fillId="0" borderId="58" xfId="0" applyFont="1" applyFill="1" applyBorder="1" applyAlignment="1">
      <alignment horizontal="left" vertical="top" wrapText="1"/>
    </xf>
    <xf numFmtId="0" fontId="16" fillId="0" borderId="22" xfId="0" applyFont="1" applyFill="1" applyBorder="1" applyAlignment="1">
      <alignment horizontal="center" vertical="center" textRotation="90" wrapText="1"/>
    </xf>
    <xf numFmtId="0" fontId="16" fillId="0" borderId="30" xfId="0" applyFont="1" applyFill="1" applyBorder="1" applyAlignment="1">
      <alignment horizontal="center" vertical="center" textRotation="90" wrapText="1"/>
    </xf>
    <xf numFmtId="0" fontId="6" fillId="0" borderId="13" xfId="0" applyFont="1" applyFill="1" applyBorder="1" applyAlignment="1">
      <alignment horizontal="left" vertical="top" wrapText="1"/>
    </xf>
    <xf numFmtId="0" fontId="16" fillId="0" borderId="2" xfId="0" applyFont="1" applyFill="1" applyBorder="1" applyAlignment="1">
      <alignment horizontal="center" vertical="center" textRotation="90" wrapText="1"/>
    </xf>
    <xf numFmtId="0" fontId="1" fillId="0" borderId="23" xfId="0" applyFont="1" applyBorder="1" applyAlignment="1">
      <alignment horizontal="left" vertical="top" wrapText="1"/>
    </xf>
    <xf numFmtId="0" fontId="1" fillId="0" borderId="32" xfId="0" applyFont="1" applyBorder="1" applyAlignment="1">
      <alignment horizontal="left" vertical="top" wrapText="1"/>
    </xf>
    <xf numFmtId="0" fontId="17" fillId="0" borderId="22" xfId="0" applyFont="1" applyFill="1" applyBorder="1" applyAlignment="1">
      <alignment horizontal="center" vertical="center" textRotation="90" wrapText="1"/>
    </xf>
    <xf numFmtId="0" fontId="5" fillId="0" borderId="30" xfId="0" applyFont="1" applyBorder="1" applyAlignment="1">
      <alignment horizontal="center" vertical="center" textRotation="90" wrapText="1"/>
    </xf>
    <xf numFmtId="49" fontId="4" fillId="0" borderId="27" xfId="0" applyNumberFormat="1" applyFont="1" applyBorder="1" applyAlignment="1">
      <alignment horizontal="center" vertical="top" wrapText="1"/>
    </xf>
    <xf numFmtId="49" fontId="4" fillId="0" borderId="31" xfId="0" applyNumberFormat="1" applyFont="1" applyBorder="1" applyAlignment="1">
      <alignment horizontal="center" vertical="top" wrapText="1"/>
    </xf>
    <xf numFmtId="49" fontId="7" fillId="0" borderId="39" xfId="0" applyNumberFormat="1" applyFont="1" applyBorder="1" applyAlignment="1">
      <alignment horizontal="center" vertical="top"/>
    </xf>
    <xf numFmtId="49" fontId="7" fillId="0" borderId="7" xfId="0" applyNumberFormat="1" applyFont="1" applyBorder="1" applyAlignment="1">
      <alignment horizontal="center" vertical="top"/>
    </xf>
    <xf numFmtId="49" fontId="3" fillId="3" borderId="25" xfId="0" applyNumberFormat="1" applyFont="1" applyFill="1" applyBorder="1" applyAlignment="1">
      <alignment horizontal="right" vertical="top" wrapText="1"/>
    </xf>
    <xf numFmtId="0" fontId="10" fillId="0" borderId="34" xfId="0" applyFont="1" applyBorder="1" applyAlignment="1">
      <alignment horizontal="right" vertical="top" wrapText="1"/>
    </xf>
    <xf numFmtId="49" fontId="7" fillId="3" borderId="33" xfId="0" applyNumberFormat="1" applyFont="1" applyFill="1" applyBorder="1" applyAlignment="1">
      <alignment horizontal="left" vertical="top" wrapText="1"/>
    </xf>
    <xf numFmtId="49" fontId="7" fillId="3" borderId="34" xfId="0" applyNumberFormat="1" applyFont="1" applyFill="1" applyBorder="1" applyAlignment="1">
      <alignment horizontal="left" vertical="top" wrapText="1"/>
    </xf>
    <xf numFmtId="49" fontId="7" fillId="3" borderId="54" xfId="0" applyNumberFormat="1" applyFont="1" applyFill="1" applyBorder="1" applyAlignment="1">
      <alignment horizontal="left" vertical="top" wrapText="1"/>
    </xf>
    <xf numFmtId="0" fontId="1" fillId="3" borderId="33" xfId="0" applyFont="1" applyFill="1" applyBorder="1" applyAlignment="1">
      <alignment horizontal="center" vertical="top"/>
    </xf>
    <xf numFmtId="0" fontId="1" fillId="3" borderId="34" xfId="0" applyFont="1" applyFill="1" applyBorder="1" applyAlignment="1">
      <alignment horizontal="center" vertical="top"/>
    </xf>
    <xf numFmtId="0" fontId="1" fillId="3" borderId="54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top" wrapText="1"/>
    </xf>
    <xf numFmtId="0" fontId="10" fillId="0" borderId="30" xfId="0" applyFont="1" applyBorder="1" applyAlignment="1">
      <alignment horizontal="center" vertical="top" wrapText="1"/>
    </xf>
    <xf numFmtId="0" fontId="10" fillId="0" borderId="31" xfId="0" applyFont="1" applyBorder="1" applyAlignment="1">
      <alignment horizontal="center" vertical="top" wrapText="1"/>
    </xf>
    <xf numFmtId="49" fontId="3" fillId="6" borderId="25" xfId="0" applyNumberFormat="1" applyFont="1" applyFill="1" applyBorder="1" applyAlignment="1">
      <alignment horizontal="right" vertical="top"/>
    </xf>
    <xf numFmtId="49" fontId="3" fillId="6" borderId="34" xfId="0" applyNumberFormat="1" applyFont="1" applyFill="1" applyBorder="1" applyAlignment="1">
      <alignment horizontal="right" vertical="top"/>
    </xf>
    <xf numFmtId="49" fontId="3" fillId="6" borderId="54" xfId="0" applyNumberFormat="1" applyFont="1" applyFill="1" applyBorder="1" applyAlignment="1">
      <alignment horizontal="right" vertical="top"/>
    </xf>
    <xf numFmtId="0" fontId="1" fillId="6" borderId="33" xfId="0" applyFont="1" applyFill="1" applyBorder="1" applyAlignment="1">
      <alignment horizontal="center" vertical="top"/>
    </xf>
    <xf numFmtId="0" fontId="1" fillId="6" borderId="34" xfId="0" applyFont="1" applyFill="1" applyBorder="1" applyAlignment="1">
      <alignment horizontal="center" vertical="top"/>
    </xf>
    <xf numFmtId="0" fontId="1" fillId="6" borderId="54" xfId="0" applyFont="1" applyFill="1" applyBorder="1" applyAlignment="1">
      <alignment horizontal="center" vertical="top"/>
    </xf>
    <xf numFmtId="0" fontId="7" fillId="5" borderId="27" xfId="0" applyFont="1" applyFill="1" applyBorder="1" applyAlignment="1">
      <alignment horizontal="left" vertical="top" wrapText="1"/>
    </xf>
    <xf numFmtId="0" fontId="6" fillId="5" borderId="12" xfId="0" applyFont="1" applyFill="1" applyBorder="1" applyAlignment="1">
      <alignment horizontal="left" vertical="top" wrapText="1"/>
    </xf>
    <xf numFmtId="49" fontId="7" fillId="0" borderId="5" xfId="0" applyNumberFormat="1" applyFont="1" applyBorder="1" applyAlignment="1">
      <alignment vertical="top"/>
    </xf>
    <xf numFmtId="49" fontId="7" fillId="0" borderId="3" xfId="0" applyNumberFormat="1" applyFont="1" applyBorder="1" applyAlignment="1">
      <alignment vertical="top"/>
    </xf>
    <xf numFmtId="0" fontId="10" fillId="0" borderId="15" xfId="0" applyFont="1" applyBorder="1" applyAlignment="1">
      <alignment vertical="top"/>
    </xf>
    <xf numFmtId="0" fontId="4" fillId="0" borderId="4" xfId="0" applyFont="1" applyFill="1" applyBorder="1" applyAlignment="1">
      <alignment horizontal="center" vertical="top" wrapText="1"/>
    </xf>
    <xf numFmtId="0" fontId="4" fillId="0" borderId="29" xfId="0" applyFont="1" applyFill="1" applyBorder="1" applyAlignment="1">
      <alignment horizontal="center" vertical="top" wrapText="1"/>
    </xf>
    <xf numFmtId="0" fontId="4" fillId="0" borderId="57" xfId="0" applyFont="1" applyFill="1" applyBorder="1" applyAlignment="1">
      <alignment horizontal="center" vertical="top" wrapText="1"/>
    </xf>
    <xf numFmtId="49" fontId="6" fillId="0" borderId="6" xfId="0" applyNumberFormat="1" applyFont="1" applyBorder="1" applyAlignment="1">
      <alignment horizontal="center" vertical="top" wrapText="1"/>
    </xf>
    <xf numFmtId="49" fontId="6" fillId="0" borderId="13" xfId="0" applyNumberFormat="1" applyFont="1" applyBorder="1" applyAlignment="1">
      <alignment horizontal="center" vertical="top" wrapText="1"/>
    </xf>
    <xf numFmtId="49" fontId="6" fillId="0" borderId="58" xfId="0" applyNumberFormat="1" applyFont="1" applyBorder="1" applyAlignment="1">
      <alignment horizontal="center" vertical="top" wrapText="1"/>
    </xf>
    <xf numFmtId="49" fontId="7" fillId="0" borderId="23" xfId="0" applyNumberFormat="1" applyFont="1" applyBorder="1" applyAlignment="1">
      <alignment horizontal="center" vertical="top"/>
    </xf>
    <xf numFmtId="49" fontId="7" fillId="0" borderId="14" xfId="0" applyNumberFormat="1" applyFont="1" applyBorder="1" applyAlignment="1">
      <alignment horizontal="center" vertical="top"/>
    </xf>
    <xf numFmtId="49" fontId="7" fillId="0" borderId="32" xfId="0" applyNumberFormat="1" applyFont="1" applyBorder="1" applyAlignment="1">
      <alignment horizontal="center" vertical="top"/>
    </xf>
    <xf numFmtId="49" fontId="3" fillId="3" borderId="34" xfId="0" applyNumberFormat="1" applyFont="1" applyFill="1" applyBorder="1" applyAlignment="1">
      <alignment horizontal="right" vertical="top" wrapText="1"/>
    </xf>
    <xf numFmtId="49" fontId="3" fillId="3" borderId="54" xfId="0" applyNumberFormat="1" applyFont="1" applyFill="1" applyBorder="1" applyAlignment="1">
      <alignment horizontal="right" vertical="top" wrapText="1"/>
    </xf>
    <xf numFmtId="49" fontId="3" fillId="2" borderId="25" xfId="0" applyNumberFormat="1" applyFont="1" applyFill="1" applyBorder="1" applyAlignment="1">
      <alignment horizontal="right" vertical="top" wrapText="1"/>
    </xf>
    <xf numFmtId="49" fontId="3" fillId="2" borderId="34" xfId="0" applyNumberFormat="1" applyFont="1" applyFill="1" applyBorder="1" applyAlignment="1">
      <alignment horizontal="right" vertical="top" wrapText="1"/>
    </xf>
    <xf numFmtId="49" fontId="3" fillId="2" borderId="54" xfId="0" applyNumberFormat="1" applyFont="1" applyFill="1" applyBorder="1" applyAlignment="1">
      <alignment horizontal="right" vertical="top" wrapText="1"/>
    </xf>
    <xf numFmtId="0" fontId="1" fillId="2" borderId="33" xfId="0" applyFont="1" applyFill="1" applyBorder="1" applyAlignment="1">
      <alignment horizontal="center" vertical="top"/>
    </xf>
    <xf numFmtId="0" fontId="1" fillId="2" borderId="34" xfId="0" applyFont="1" applyFill="1" applyBorder="1" applyAlignment="1">
      <alignment horizontal="center" vertical="top"/>
    </xf>
    <xf numFmtId="0" fontId="1" fillId="2" borderId="54" xfId="0" applyFont="1" applyFill="1" applyBorder="1" applyAlignment="1">
      <alignment horizontal="center" vertical="top"/>
    </xf>
    <xf numFmtId="164" fontId="4" fillId="0" borderId="60" xfId="0" applyNumberFormat="1" applyFont="1" applyFill="1" applyBorder="1" applyAlignment="1">
      <alignment horizontal="right" vertical="top" wrapText="1"/>
    </xf>
    <xf numFmtId="49" fontId="6" fillId="5" borderId="61" xfId="0" applyNumberFormat="1" applyFont="1" applyFill="1" applyBorder="1" applyAlignment="1">
      <alignment horizontal="left" vertical="top" wrapText="1"/>
    </xf>
    <xf numFmtId="49" fontId="8" fillId="0" borderId="0" xfId="0" applyNumberFormat="1" applyFont="1" applyFill="1" applyBorder="1" applyAlignment="1">
      <alignment horizontal="center" vertical="top" wrapText="1"/>
    </xf>
    <xf numFmtId="164" fontId="13" fillId="0" borderId="2" xfId="0" applyNumberFormat="1" applyFont="1" applyBorder="1" applyAlignment="1">
      <alignment horizontal="center" vertical="top" wrapText="1"/>
    </xf>
    <xf numFmtId="164" fontId="13" fillId="0" borderId="3" xfId="0" applyNumberFormat="1" applyFont="1" applyBorder="1" applyAlignment="1">
      <alignment horizontal="center" vertical="top" wrapText="1"/>
    </xf>
    <xf numFmtId="164" fontId="13" fillId="0" borderId="13" xfId="0" applyNumberFormat="1" applyFont="1" applyBorder="1" applyAlignment="1">
      <alignment horizontal="center" vertical="top" wrapText="1"/>
    </xf>
    <xf numFmtId="0" fontId="12" fillId="6" borderId="33" xfId="0" applyFont="1" applyFill="1" applyBorder="1" applyAlignment="1">
      <alignment horizontal="left" vertical="top" wrapText="1"/>
    </xf>
    <xf numFmtId="0" fontId="12" fillId="6" borderId="34" xfId="0" applyFont="1" applyFill="1" applyBorder="1" applyAlignment="1">
      <alignment horizontal="left" vertical="top" wrapText="1"/>
    </xf>
    <xf numFmtId="0" fontId="12" fillId="6" borderId="54" xfId="0" applyFont="1" applyFill="1" applyBorder="1" applyAlignment="1">
      <alignment horizontal="left" vertical="top" wrapText="1"/>
    </xf>
    <xf numFmtId="164" fontId="12" fillId="6" borderId="1" xfId="0" applyNumberFormat="1" applyFont="1" applyFill="1" applyBorder="1" applyAlignment="1">
      <alignment horizontal="center" vertical="top"/>
    </xf>
    <xf numFmtId="164" fontId="12" fillId="6" borderId="24" xfId="0" applyNumberFormat="1" applyFont="1" applyFill="1" applyBorder="1" applyAlignment="1">
      <alignment horizontal="center" vertical="top"/>
    </xf>
    <xf numFmtId="164" fontId="12" fillId="6" borderId="25" xfId="0" applyNumberFormat="1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61" xfId="0" applyFont="1" applyBorder="1" applyAlignment="1">
      <alignment horizontal="center" vertical="top" wrapText="1"/>
    </xf>
    <xf numFmtId="0" fontId="3" fillId="0" borderId="62" xfId="0" applyFont="1" applyBorder="1" applyAlignment="1">
      <alignment horizontal="center" vertical="top" wrapText="1"/>
    </xf>
    <xf numFmtId="164" fontId="3" fillId="0" borderId="22" xfId="0" applyNumberFormat="1" applyFont="1" applyBorder="1" applyAlignment="1">
      <alignment horizontal="center" vertical="top" wrapText="1"/>
    </xf>
    <xf numFmtId="164" fontId="3" fillId="0" borderId="5" xfId="0" applyNumberFormat="1" applyFont="1" applyBorder="1" applyAlignment="1">
      <alignment horizontal="center" vertical="top" wrapText="1"/>
    </xf>
    <xf numFmtId="164" fontId="3" fillId="0" borderId="6" xfId="0" applyNumberFormat="1" applyFont="1" applyBorder="1" applyAlignment="1">
      <alignment horizontal="center" vertical="top" wrapText="1"/>
    </xf>
    <xf numFmtId="0" fontId="2" fillId="6" borderId="33" xfId="0" applyFont="1" applyFill="1" applyBorder="1" applyAlignment="1">
      <alignment horizontal="left" vertical="top" wrapText="1"/>
    </xf>
    <xf numFmtId="0" fontId="2" fillId="6" borderId="34" xfId="0" applyFont="1" applyFill="1" applyBorder="1" applyAlignment="1">
      <alignment horizontal="left" vertical="top" wrapText="1"/>
    </xf>
    <xf numFmtId="0" fontId="2" fillId="6" borderId="54" xfId="0" applyFont="1" applyFill="1" applyBorder="1" applyAlignment="1">
      <alignment horizontal="left" vertical="top" wrapText="1"/>
    </xf>
    <xf numFmtId="164" fontId="2" fillId="6" borderId="1" xfId="0" applyNumberFormat="1" applyFont="1" applyFill="1" applyBorder="1" applyAlignment="1">
      <alignment horizontal="center" vertical="top" wrapText="1"/>
    </xf>
    <xf numFmtId="164" fontId="2" fillId="6" borderId="24" xfId="0" applyNumberFormat="1" applyFont="1" applyFill="1" applyBorder="1" applyAlignment="1">
      <alignment horizontal="center" vertical="top" wrapText="1"/>
    </xf>
    <xf numFmtId="164" fontId="2" fillId="6" borderId="25" xfId="0" applyNumberFormat="1" applyFont="1" applyFill="1" applyBorder="1" applyAlignment="1">
      <alignment horizontal="center" vertical="top" wrapText="1"/>
    </xf>
    <xf numFmtId="164" fontId="1" fillId="0" borderId="46" xfId="0" applyNumberFormat="1" applyFont="1" applyBorder="1" applyAlignment="1">
      <alignment horizontal="center" vertical="top"/>
    </xf>
    <xf numFmtId="164" fontId="1" fillId="0" borderId="47" xfId="0" applyNumberFormat="1" applyFont="1" applyBorder="1" applyAlignment="1">
      <alignment horizontal="center" vertical="top"/>
    </xf>
    <xf numFmtId="164" fontId="1" fillId="0" borderId="51" xfId="0" applyNumberFormat="1" applyFont="1" applyBorder="1" applyAlignment="1">
      <alignment horizontal="center" vertical="top"/>
    </xf>
    <xf numFmtId="164" fontId="1" fillId="0" borderId="49" xfId="0" applyNumberFormat="1" applyFont="1" applyBorder="1" applyAlignment="1">
      <alignment horizontal="center" vertical="top"/>
    </xf>
    <xf numFmtId="164" fontId="1" fillId="0" borderId="69" xfId="0" applyNumberFormat="1" applyFont="1" applyBorder="1" applyAlignment="1">
      <alignment horizontal="center" vertical="top"/>
    </xf>
    <xf numFmtId="164" fontId="1" fillId="0" borderId="70" xfId="0" applyNumberFormat="1" applyFont="1" applyBorder="1" applyAlignment="1">
      <alignment horizontal="center" vertical="top"/>
    </xf>
    <xf numFmtId="0" fontId="1" fillId="0" borderId="60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62" xfId="0" applyFont="1" applyBorder="1" applyAlignment="1">
      <alignment horizontal="center" vertical="center" wrapText="1"/>
    </xf>
    <xf numFmtId="164" fontId="3" fillId="0" borderId="22" xfId="0" applyNumberFormat="1" applyFont="1" applyBorder="1" applyAlignment="1">
      <alignment horizontal="center" vertical="center" wrapText="1"/>
    </xf>
    <xf numFmtId="164" fontId="3" fillId="0" borderId="5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0" fontId="2" fillId="6" borderId="4" xfId="0" applyFont="1" applyFill="1" applyBorder="1" applyAlignment="1">
      <alignment horizontal="left" vertical="top" wrapText="1"/>
    </xf>
    <xf numFmtId="0" fontId="2" fillId="6" borderId="61" xfId="0" applyFont="1" applyFill="1" applyBorder="1" applyAlignment="1">
      <alignment horizontal="left" vertical="top" wrapText="1"/>
    </xf>
    <xf numFmtId="164" fontId="2" fillId="6" borderId="43" xfId="0" applyNumberFormat="1" applyFont="1" applyFill="1" applyBorder="1" applyAlignment="1">
      <alignment horizontal="center" vertical="top" wrapText="1"/>
    </xf>
    <xf numFmtId="164" fontId="2" fillId="6" borderId="44" xfId="0" applyNumberFormat="1" applyFont="1" applyFill="1" applyBorder="1" applyAlignment="1">
      <alignment horizontal="center" vertical="top" wrapText="1"/>
    </xf>
    <xf numFmtId="164" fontId="2" fillId="6" borderId="63" xfId="0" applyNumberFormat="1" applyFont="1" applyFill="1" applyBorder="1" applyAlignment="1">
      <alignment horizontal="center" vertical="top" wrapText="1"/>
    </xf>
    <xf numFmtId="0" fontId="6" fillId="0" borderId="2" xfId="0" applyFont="1" applyFill="1" applyBorder="1" applyAlignment="1">
      <alignment horizontal="center" vertical="top" wrapText="1"/>
    </xf>
    <xf numFmtId="0" fontId="6" fillId="0" borderId="30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164" fontId="12" fillId="6" borderId="43" xfId="0" applyNumberFormat="1" applyFont="1" applyFill="1" applyBorder="1" applyAlignment="1">
      <alignment horizontal="center" vertical="top"/>
    </xf>
    <xf numFmtId="0" fontId="12" fillId="6" borderId="44" xfId="0" applyFont="1" applyFill="1" applyBorder="1" applyAlignment="1">
      <alignment horizontal="center" vertical="top"/>
    </xf>
    <xf numFmtId="0" fontId="12" fillId="6" borderId="45" xfId="0" applyFont="1" applyFill="1" applyBorder="1" applyAlignment="1">
      <alignment horizontal="center" vertical="top"/>
    </xf>
    <xf numFmtId="0" fontId="1" fillId="0" borderId="47" xfId="0" applyFont="1" applyBorder="1" applyAlignment="1">
      <alignment horizontal="center" vertical="top"/>
    </xf>
    <xf numFmtId="0" fontId="1" fillId="0" borderId="37" xfId="0" applyFont="1" applyBorder="1" applyAlignment="1">
      <alignment horizontal="center" vertical="top"/>
    </xf>
    <xf numFmtId="164" fontId="12" fillId="6" borderId="8" xfId="0" applyNumberFormat="1" applyFont="1" applyFill="1" applyBorder="1" applyAlignment="1">
      <alignment horizontal="center" vertical="top"/>
    </xf>
    <xf numFmtId="0" fontId="12" fillId="6" borderId="9" xfId="0" applyFont="1" applyFill="1" applyBorder="1" applyAlignment="1">
      <alignment horizontal="center" vertical="top"/>
    </xf>
    <xf numFmtId="0" fontId="12" fillId="6" borderId="17" xfId="0" applyFont="1" applyFill="1" applyBorder="1" applyAlignment="1">
      <alignment horizontal="center" vertical="top"/>
    </xf>
    <xf numFmtId="164" fontId="1" fillId="0" borderId="29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59" xfId="0" applyFont="1" applyBorder="1" applyAlignment="1">
      <alignment horizontal="center" vertical="top"/>
    </xf>
    <xf numFmtId="164" fontId="13" fillId="0" borderId="66" xfId="0" applyNumberFormat="1" applyFont="1" applyBorder="1" applyAlignment="1">
      <alignment horizontal="center" vertical="top"/>
    </xf>
    <xf numFmtId="164" fontId="12" fillId="8" borderId="33" xfId="0" applyNumberFormat="1" applyFont="1" applyFill="1" applyBorder="1" applyAlignment="1">
      <alignment horizontal="center" vertical="top"/>
    </xf>
    <xf numFmtId="0" fontId="12" fillId="8" borderId="34" xfId="0" applyFont="1" applyFill="1" applyBorder="1" applyAlignment="1">
      <alignment horizontal="center" vertical="top"/>
    </xf>
    <xf numFmtId="0" fontId="12" fillId="8" borderId="54" xfId="0" applyFont="1" applyFill="1" applyBorder="1" applyAlignment="1">
      <alignment horizontal="center" vertical="top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164" fontId="12" fillId="6" borderId="4" xfId="0" applyNumberFormat="1" applyFont="1" applyFill="1" applyBorder="1" applyAlignment="1">
      <alignment horizontal="center" vertical="top"/>
    </xf>
    <xf numFmtId="164" fontId="12" fillId="6" borderId="61" xfId="0" applyNumberFormat="1" applyFont="1" applyFill="1" applyBorder="1" applyAlignment="1">
      <alignment horizontal="center" vertical="top"/>
    </xf>
    <xf numFmtId="164" fontId="12" fillId="6" borderId="57" xfId="0" applyNumberFormat="1" applyFont="1" applyFill="1" applyBorder="1" applyAlignment="1">
      <alignment horizontal="center" vertical="top"/>
    </xf>
    <xf numFmtId="164" fontId="12" fillId="6" borderId="60" xfId="0" applyNumberFormat="1" applyFont="1" applyFill="1" applyBorder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164" fontId="1" fillId="0" borderId="59" xfId="0" applyNumberFormat="1" applyFont="1" applyBorder="1" applyAlignment="1">
      <alignment horizontal="center" vertical="top"/>
    </xf>
    <xf numFmtId="164" fontId="12" fillId="8" borderId="34" xfId="0" applyNumberFormat="1" applyFont="1" applyFill="1" applyBorder="1" applyAlignment="1">
      <alignment horizontal="center" vertical="top"/>
    </xf>
    <xf numFmtId="164" fontId="12" fillId="8" borderId="54" xfId="0" applyNumberFormat="1" applyFont="1" applyFill="1" applyBorder="1" applyAlignment="1">
      <alignment horizontal="center" vertical="top"/>
    </xf>
    <xf numFmtId="0" fontId="12" fillId="0" borderId="68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left" vertical="top" wrapText="1"/>
    </xf>
    <xf numFmtId="0" fontId="1" fillId="0" borderId="47" xfId="0" applyFont="1" applyBorder="1" applyAlignment="1">
      <alignment horizontal="left" vertical="top" wrapText="1"/>
    </xf>
    <xf numFmtId="0" fontId="1" fillId="0" borderId="51" xfId="0" applyFont="1" applyBorder="1" applyAlignment="1">
      <alignment horizontal="left" vertical="top" wrapText="1"/>
    </xf>
    <xf numFmtId="164" fontId="13" fillId="0" borderId="46" xfId="0" applyNumberFormat="1" applyFont="1" applyBorder="1" applyAlignment="1">
      <alignment horizontal="center" vertical="top" wrapText="1"/>
    </xf>
    <xf numFmtId="164" fontId="13" fillId="0" borderId="47" xfId="0" applyNumberFormat="1" applyFont="1" applyBorder="1" applyAlignment="1">
      <alignment horizontal="center" vertical="top" wrapText="1"/>
    </xf>
    <xf numFmtId="164" fontId="13" fillId="0" borderId="51" xfId="0" applyNumberFormat="1" applyFont="1" applyBorder="1" applyAlignment="1">
      <alignment horizontal="center" vertical="top" wrapText="1"/>
    </xf>
    <xf numFmtId="0" fontId="12" fillId="6" borderId="57" xfId="0" applyFont="1" applyFill="1" applyBorder="1" applyAlignment="1">
      <alignment horizontal="left" vertical="top" wrapText="1"/>
    </xf>
    <xf numFmtId="0" fontId="12" fillId="6" borderId="60" xfId="0" applyFont="1" applyFill="1" applyBorder="1" applyAlignment="1">
      <alignment horizontal="left" vertical="top" wrapText="1"/>
    </xf>
    <xf numFmtId="164" fontId="12" fillId="6" borderId="30" xfId="0" applyNumberFormat="1" applyFont="1" applyFill="1" applyBorder="1" applyAlignment="1">
      <alignment horizontal="center" vertical="top"/>
    </xf>
    <xf numFmtId="164" fontId="12" fillId="6" borderId="15" xfId="0" applyNumberFormat="1" applyFont="1" applyFill="1" applyBorder="1" applyAlignment="1">
      <alignment horizontal="center" vertical="top"/>
    </xf>
    <xf numFmtId="164" fontId="12" fillId="6" borderId="58" xfId="0" applyNumberFormat="1" applyFont="1" applyFill="1" applyBorder="1" applyAlignment="1">
      <alignment horizontal="center" vertical="top"/>
    </xf>
    <xf numFmtId="164" fontId="2" fillId="4" borderId="35" xfId="0" applyNumberFormat="1" applyFont="1" applyFill="1" applyBorder="1" applyAlignment="1">
      <alignment horizontal="center" vertical="top"/>
    </xf>
    <xf numFmtId="0" fontId="12" fillId="0" borderId="67" xfId="0" applyFont="1" applyBorder="1" applyAlignment="1">
      <alignment horizontal="center" vertical="center" wrapText="1"/>
    </xf>
    <xf numFmtId="0" fontId="12" fillId="0" borderId="44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textRotation="90" wrapText="1"/>
    </xf>
    <xf numFmtId="0" fontId="1" fillId="0" borderId="42" xfId="0" applyFont="1" applyBorder="1" applyAlignment="1">
      <alignment horizontal="center" vertical="center" textRotation="90" wrapText="1"/>
    </xf>
    <xf numFmtId="0" fontId="1" fillId="0" borderId="47" xfId="0" applyFont="1" applyBorder="1" applyAlignment="1">
      <alignment horizontal="center" vertical="center"/>
    </xf>
    <xf numFmtId="0" fontId="13" fillId="0" borderId="47" xfId="0" applyFont="1" applyBorder="1" applyAlignment="1">
      <alignment horizontal="center" vertical="center"/>
    </xf>
    <xf numFmtId="0" fontId="6" fillId="0" borderId="38" xfId="0" applyFont="1" applyFill="1" applyBorder="1" applyAlignment="1">
      <alignment horizontal="center" vertical="center" textRotation="90" wrapText="1"/>
    </xf>
    <xf numFmtId="0" fontId="6" fillId="0" borderId="12" xfId="0" applyFont="1" applyFill="1" applyBorder="1" applyAlignment="1">
      <alignment horizontal="center" vertical="center" textRotation="90" wrapText="1"/>
    </xf>
    <xf numFmtId="49" fontId="3" fillId="7" borderId="4" xfId="0" applyNumberFormat="1" applyFont="1" applyFill="1" applyBorder="1" applyAlignment="1">
      <alignment horizontal="left" vertical="top"/>
    </xf>
    <xf numFmtId="49" fontId="3" fillId="7" borderId="61" xfId="0" applyNumberFormat="1" applyFont="1" applyFill="1" applyBorder="1" applyAlignment="1">
      <alignment horizontal="left" vertical="top"/>
    </xf>
    <xf numFmtId="49" fontId="3" fillId="7" borderId="62" xfId="0" applyNumberFormat="1" applyFont="1" applyFill="1" applyBorder="1" applyAlignment="1">
      <alignment horizontal="left" vertical="top"/>
    </xf>
    <xf numFmtId="49" fontId="3" fillId="2" borderId="2" xfId="0" applyNumberFormat="1" applyFont="1" applyFill="1" applyBorder="1" applyAlignment="1">
      <alignment horizontal="center" vertical="top"/>
    </xf>
    <xf numFmtId="49" fontId="7" fillId="3" borderId="3" xfId="0" applyNumberFormat="1" applyFont="1" applyFill="1" applyBorder="1" applyAlignment="1">
      <alignment horizontal="center" vertical="top"/>
    </xf>
    <xf numFmtId="0" fontId="7" fillId="3" borderId="33" xfId="0" applyFont="1" applyFill="1" applyBorder="1" applyAlignment="1">
      <alignment horizontal="left" vertical="top" wrapText="1"/>
    </xf>
    <xf numFmtId="0" fontId="4" fillId="0" borderId="37" xfId="0" applyFont="1" applyFill="1" applyBorder="1" applyAlignment="1">
      <alignment horizontal="center" vertical="center" textRotation="90" wrapText="1"/>
    </xf>
    <xf numFmtId="0" fontId="4" fillId="0" borderId="38" xfId="0" applyFont="1" applyFill="1" applyBorder="1" applyAlignment="1">
      <alignment horizontal="center" vertical="center" textRotation="90" wrapText="1"/>
    </xf>
    <xf numFmtId="0" fontId="13" fillId="0" borderId="65" xfId="0" applyFont="1" applyBorder="1" applyAlignment="1">
      <alignment horizontal="center" vertical="center" textRotation="90" wrapText="1"/>
    </xf>
    <xf numFmtId="0" fontId="13" fillId="0" borderId="66" xfId="0" applyFont="1" applyBorder="1" applyAlignment="1">
      <alignment horizontal="center" vertical="center" textRotation="90" wrapText="1"/>
    </xf>
    <xf numFmtId="0" fontId="7" fillId="2" borderId="1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7" fillId="2" borderId="59" xfId="0" applyFont="1" applyFill="1" applyBorder="1" applyAlignment="1">
      <alignment horizontal="left" vertical="top" wrapText="1"/>
    </xf>
    <xf numFmtId="0" fontId="9" fillId="0" borderId="47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left" vertical="top" wrapText="1"/>
    </xf>
  </cellXfs>
  <cellStyles count="1">
    <cellStyle name="Paprastas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6"/>
  <sheetViews>
    <sheetView tabSelected="1" view="pageBreakPreview" topLeftCell="A7" zoomScale="80" zoomScaleNormal="100" zoomScaleSheetLayoutView="80" workbookViewId="0">
      <selection activeCell="AI21" sqref="AI21"/>
    </sheetView>
  </sheetViews>
  <sheetFormatPr defaultRowHeight="12.75"/>
  <cols>
    <col min="1" max="2" width="2.5703125" style="4" customWidth="1"/>
    <col min="3" max="3" width="2.7109375" style="4" customWidth="1"/>
    <col min="4" max="4" width="39.28515625" style="4" customWidth="1"/>
    <col min="5" max="5" width="4" style="4" customWidth="1"/>
    <col min="6" max="6" width="3.7109375" style="4" customWidth="1"/>
    <col min="7" max="7" width="3.28515625" style="5" customWidth="1"/>
    <col min="8" max="8" width="6.5703125" style="3" customWidth="1"/>
    <col min="9" max="10" width="6.85546875" style="4" customWidth="1"/>
    <col min="11" max="11" width="5.42578125" style="4" customWidth="1"/>
    <col min="12" max="12" width="5.85546875" style="4" customWidth="1"/>
    <col min="13" max="13" width="7.42578125" style="4" customWidth="1"/>
    <col min="14" max="14" width="7" style="4" customWidth="1"/>
    <col min="15" max="15" width="32.7109375" style="2" customWidth="1"/>
    <col min="16" max="18" width="3.5703125" style="245" customWidth="1"/>
    <col min="19" max="16384" width="9.140625" style="2"/>
  </cols>
  <sheetData>
    <row r="1" spans="1:18">
      <c r="A1" s="265" t="s">
        <v>80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</row>
    <row r="2" spans="1:18">
      <c r="A2" s="266" t="s">
        <v>35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</row>
    <row r="3" spans="1:18">
      <c r="A3" s="267" t="s">
        <v>44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</row>
    <row r="4" spans="1:18" ht="13.5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O4" s="4"/>
      <c r="P4" s="268" t="s">
        <v>0</v>
      </c>
      <c r="Q4" s="268"/>
      <c r="R4" s="268"/>
    </row>
    <row r="5" spans="1:18" ht="27" customHeight="1">
      <c r="A5" s="269" t="s">
        <v>1</v>
      </c>
      <c r="B5" s="272" t="s">
        <v>2</v>
      </c>
      <c r="C5" s="272" t="s">
        <v>3</v>
      </c>
      <c r="D5" s="275" t="s">
        <v>4</v>
      </c>
      <c r="E5" s="272" t="s">
        <v>5</v>
      </c>
      <c r="F5" s="288" t="s">
        <v>56</v>
      </c>
      <c r="G5" s="301" t="s">
        <v>6</v>
      </c>
      <c r="H5" s="304" t="s">
        <v>7</v>
      </c>
      <c r="I5" s="307" t="s">
        <v>52</v>
      </c>
      <c r="J5" s="308"/>
      <c r="K5" s="308"/>
      <c r="L5" s="309"/>
      <c r="M5" s="310" t="s">
        <v>37</v>
      </c>
      <c r="N5" s="294" t="s">
        <v>51</v>
      </c>
      <c r="O5" s="297" t="s">
        <v>66</v>
      </c>
      <c r="P5" s="298"/>
      <c r="Q5" s="298"/>
      <c r="R5" s="299"/>
    </row>
    <row r="6" spans="1:18" ht="12.75" customHeight="1">
      <c r="A6" s="270"/>
      <c r="B6" s="273"/>
      <c r="C6" s="273"/>
      <c r="D6" s="276"/>
      <c r="E6" s="273"/>
      <c r="F6" s="289"/>
      <c r="G6" s="302"/>
      <c r="H6" s="305"/>
      <c r="I6" s="270" t="s">
        <v>8</v>
      </c>
      <c r="J6" s="300" t="s">
        <v>9</v>
      </c>
      <c r="K6" s="300"/>
      <c r="L6" s="313" t="s">
        <v>28</v>
      </c>
      <c r="M6" s="311"/>
      <c r="N6" s="295"/>
      <c r="O6" s="315" t="s">
        <v>27</v>
      </c>
      <c r="P6" s="278" t="s">
        <v>53</v>
      </c>
      <c r="Q6" s="278" t="s">
        <v>54</v>
      </c>
      <c r="R6" s="280" t="s">
        <v>55</v>
      </c>
    </row>
    <row r="7" spans="1:18" ht="95.25" customHeight="1" thickBot="1">
      <c r="A7" s="271"/>
      <c r="B7" s="274"/>
      <c r="C7" s="274"/>
      <c r="D7" s="277"/>
      <c r="E7" s="274"/>
      <c r="F7" s="290"/>
      <c r="G7" s="303"/>
      <c r="H7" s="306"/>
      <c r="I7" s="271"/>
      <c r="J7" s="172" t="s">
        <v>8</v>
      </c>
      <c r="K7" s="93" t="s">
        <v>10</v>
      </c>
      <c r="L7" s="314"/>
      <c r="M7" s="312"/>
      <c r="N7" s="296"/>
      <c r="O7" s="316"/>
      <c r="P7" s="279"/>
      <c r="Q7" s="279"/>
      <c r="R7" s="281"/>
    </row>
    <row r="8" spans="1:18" ht="13.5" thickBot="1">
      <c r="A8" s="94" t="s">
        <v>81</v>
      </c>
      <c r="B8" s="95"/>
      <c r="C8" s="95"/>
      <c r="D8" s="92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170"/>
    </row>
    <row r="9" spans="1:18" ht="13.5" thickBot="1">
      <c r="A9" s="291" t="s">
        <v>36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3"/>
    </row>
    <row r="10" spans="1:18" ht="13.5" thickBot="1">
      <c r="A10" s="18" t="s">
        <v>11</v>
      </c>
      <c r="B10" s="325" t="s">
        <v>29</v>
      </c>
      <c r="C10" s="325"/>
      <c r="D10" s="325"/>
      <c r="E10" s="325"/>
      <c r="F10" s="325"/>
      <c r="G10" s="325"/>
      <c r="H10" s="325"/>
      <c r="I10" s="325"/>
      <c r="J10" s="325"/>
      <c r="K10" s="325"/>
      <c r="L10" s="325"/>
      <c r="M10" s="325"/>
      <c r="N10" s="325"/>
      <c r="O10" s="325"/>
      <c r="P10" s="325"/>
      <c r="Q10" s="325"/>
      <c r="R10" s="326"/>
    </row>
    <row r="11" spans="1:18" ht="13.5" thickBot="1">
      <c r="A11" s="19" t="s">
        <v>11</v>
      </c>
      <c r="B11" s="138" t="s">
        <v>11</v>
      </c>
      <c r="C11" s="327" t="s">
        <v>31</v>
      </c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8"/>
      <c r="P11" s="328"/>
      <c r="Q11" s="328"/>
      <c r="R11" s="329"/>
    </row>
    <row r="12" spans="1:18" ht="16.5" customHeight="1">
      <c r="A12" s="330" t="s">
        <v>11</v>
      </c>
      <c r="B12" s="332" t="s">
        <v>11</v>
      </c>
      <c r="C12" s="334" t="s">
        <v>11</v>
      </c>
      <c r="D12" s="336" t="s">
        <v>78</v>
      </c>
      <c r="E12" s="338"/>
      <c r="F12" s="340" t="s">
        <v>20</v>
      </c>
      <c r="G12" s="342" t="s">
        <v>25</v>
      </c>
      <c r="H12" s="97" t="s">
        <v>12</v>
      </c>
      <c r="I12" s="68">
        <f t="shared" ref="I12:I17" si="0">J12+L12</f>
        <v>40</v>
      </c>
      <c r="J12" s="69">
        <v>40</v>
      </c>
      <c r="K12" s="69"/>
      <c r="L12" s="70"/>
      <c r="M12" s="98">
        <v>40</v>
      </c>
      <c r="N12" s="103">
        <v>40</v>
      </c>
      <c r="O12" s="317" t="s">
        <v>79</v>
      </c>
      <c r="P12" s="319">
        <v>20</v>
      </c>
      <c r="Q12" s="321">
        <v>30</v>
      </c>
      <c r="R12" s="323">
        <v>40</v>
      </c>
    </row>
    <row r="13" spans="1:18" ht="13.5" thickBot="1">
      <c r="A13" s="331"/>
      <c r="B13" s="333"/>
      <c r="C13" s="335"/>
      <c r="D13" s="337"/>
      <c r="E13" s="339"/>
      <c r="F13" s="341"/>
      <c r="G13" s="343"/>
      <c r="H13" s="25" t="s">
        <v>13</v>
      </c>
      <c r="I13" s="26">
        <f t="shared" si="0"/>
        <v>40</v>
      </c>
      <c r="J13" s="27">
        <f>J12</f>
        <v>40</v>
      </c>
      <c r="K13" s="27"/>
      <c r="L13" s="28"/>
      <c r="M13" s="29">
        <f>+M12</f>
        <v>40</v>
      </c>
      <c r="N13" s="75">
        <f>+N12</f>
        <v>40</v>
      </c>
      <c r="O13" s="318"/>
      <c r="P13" s="320"/>
      <c r="Q13" s="322"/>
      <c r="R13" s="324"/>
    </row>
    <row r="14" spans="1:18" ht="14.25" customHeight="1">
      <c r="A14" s="174" t="s">
        <v>11</v>
      </c>
      <c r="B14" s="30" t="s">
        <v>11</v>
      </c>
      <c r="C14" s="334" t="s">
        <v>14</v>
      </c>
      <c r="D14" s="350" t="s">
        <v>30</v>
      </c>
      <c r="E14" s="351"/>
      <c r="F14" s="31" t="s">
        <v>20</v>
      </c>
      <c r="G14" s="180" t="s">
        <v>25</v>
      </c>
      <c r="H14" s="32" t="s">
        <v>12</v>
      </c>
      <c r="I14" s="89">
        <f t="shared" si="0"/>
        <v>5</v>
      </c>
      <c r="J14" s="33">
        <v>5</v>
      </c>
      <c r="K14" s="33"/>
      <c r="L14" s="34"/>
      <c r="M14" s="35">
        <v>5</v>
      </c>
      <c r="N14" s="104">
        <v>5</v>
      </c>
      <c r="O14" s="352" t="s">
        <v>68</v>
      </c>
      <c r="P14" s="319">
        <v>1</v>
      </c>
      <c r="Q14" s="321">
        <v>1</v>
      </c>
      <c r="R14" s="323"/>
    </row>
    <row r="15" spans="1:18" ht="13.5" thickBot="1">
      <c r="A15" s="175"/>
      <c r="B15" s="36"/>
      <c r="C15" s="335"/>
      <c r="D15" s="347"/>
      <c r="E15" s="349"/>
      <c r="F15" s="178"/>
      <c r="G15" s="181"/>
      <c r="H15" s="37" t="s">
        <v>13</v>
      </c>
      <c r="I15" s="38">
        <f t="shared" si="0"/>
        <v>5</v>
      </c>
      <c r="J15" s="42">
        <f>J14</f>
        <v>5</v>
      </c>
      <c r="K15" s="42"/>
      <c r="L15" s="41"/>
      <c r="M15" s="38">
        <f>SUM(M14:M14)</f>
        <v>5</v>
      </c>
      <c r="N15" s="38">
        <f>SUM(N14:N14)</f>
        <v>5</v>
      </c>
      <c r="O15" s="353"/>
      <c r="P15" s="320"/>
      <c r="Q15" s="322"/>
      <c r="R15" s="324"/>
    </row>
    <row r="16" spans="1:18" ht="15" customHeight="1">
      <c r="A16" s="174" t="s">
        <v>11</v>
      </c>
      <c r="B16" s="30" t="s">
        <v>11</v>
      </c>
      <c r="C16" s="345" t="s">
        <v>15</v>
      </c>
      <c r="D16" s="346" t="s">
        <v>45</v>
      </c>
      <c r="E16" s="348"/>
      <c r="F16" s="177" t="s">
        <v>20</v>
      </c>
      <c r="G16" s="179" t="s">
        <v>25</v>
      </c>
      <c r="H16" s="32" t="s">
        <v>12</v>
      </c>
      <c r="I16" s="43">
        <f t="shared" si="0"/>
        <v>4.4000000000000004</v>
      </c>
      <c r="J16" s="44">
        <v>4.4000000000000004</v>
      </c>
      <c r="K16" s="44"/>
      <c r="L16" s="45"/>
      <c r="M16" s="46">
        <v>4.4000000000000004</v>
      </c>
      <c r="N16" s="105">
        <v>4.4000000000000004</v>
      </c>
      <c r="O16" s="133" t="s">
        <v>57</v>
      </c>
      <c r="P16" s="238">
        <v>2</v>
      </c>
      <c r="Q16" s="240">
        <v>3</v>
      </c>
      <c r="R16" s="242">
        <v>4</v>
      </c>
    </row>
    <row r="17" spans="1:18" ht="13.5" thickBot="1">
      <c r="A17" s="175"/>
      <c r="B17" s="36"/>
      <c r="C17" s="335"/>
      <c r="D17" s="347"/>
      <c r="E17" s="349"/>
      <c r="F17" s="178"/>
      <c r="G17" s="181"/>
      <c r="H17" s="37" t="s">
        <v>13</v>
      </c>
      <c r="I17" s="38">
        <f t="shared" si="0"/>
        <v>4.4000000000000004</v>
      </c>
      <c r="J17" s="39">
        <f>SUM(J16)</f>
        <v>4.4000000000000004</v>
      </c>
      <c r="K17" s="39"/>
      <c r="L17" s="41"/>
      <c r="M17" s="47">
        <f>SUM(M16:M16)</f>
        <v>4.4000000000000004</v>
      </c>
      <c r="N17" s="38">
        <f>SUM(N16:N16)</f>
        <v>4.4000000000000004</v>
      </c>
      <c r="O17" s="132"/>
      <c r="P17" s="239"/>
      <c r="Q17" s="241"/>
      <c r="R17" s="243"/>
    </row>
    <row r="18" spans="1:18">
      <c r="A18" s="174" t="s">
        <v>11</v>
      </c>
      <c r="B18" s="30" t="s">
        <v>11</v>
      </c>
      <c r="C18" s="345" t="s">
        <v>24</v>
      </c>
      <c r="D18" s="346" t="s">
        <v>23</v>
      </c>
      <c r="E18" s="354"/>
      <c r="F18" s="356" t="s">
        <v>20</v>
      </c>
      <c r="G18" s="344" t="s">
        <v>25</v>
      </c>
      <c r="H18" s="21" t="s">
        <v>12</v>
      </c>
      <c r="I18" s="48"/>
      <c r="J18" s="49"/>
      <c r="K18" s="49"/>
      <c r="L18" s="50"/>
      <c r="M18" s="51">
        <v>30</v>
      </c>
      <c r="N18" s="106"/>
      <c r="O18" s="133" t="s">
        <v>58</v>
      </c>
      <c r="P18" s="238"/>
      <c r="Q18" s="240">
        <v>1</v>
      </c>
      <c r="R18" s="242"/>
    </row>
    <row r="19" spans="1:18" ht="13.5" thickBot="1">
      <c r="A19" s="175"/>
      <c r="B19" s="36"/>
      <c r="C19" s="335"/>
      <c r="D19" s="347"/>
      <c r="E19" s="355"/>
      <c r="F19" s="357"/>
      <c r="G19" s="343"/>
      <c r="H19" s="37" t="s">
        <v>13</v>
      </c>
      <c r="I19" s="38"/>
      <c r="J19" s="39"/>
      <c r="K19" s="40"/>
      <c r="L19" s="41"/>
      <c r="M19" s="47">
        <f>M18</f>
        <v>30</v>
      </c>
      <c r="N19" s="38">
        <f>N18</f>
        <v>0</v>
      </c>
      <c r="O19" s="134"/>
      <c r="P19" s="135"/>
      <c r="Q19" s="136"/>
      <c r="R19" s="137"/>
    </row>
    <row r="20" spans="1:18" ht="13.5" thickBot="1">
      <c r="A20" s="19" t="s">
        <v>11</v>
      </c>
      <c r="B20" s="52" t="s">
        <v>11</v>
      </c>
      <c r="C20" s="360" t="s">
        <v>16</v>
      </c>
      <c r="D20" s="361"/>
      <c r="E20" s="361"/>
      <c r="F20" s="361"/>
      <c r="G20" s="361"/>
      <c r="H20" s="361"/>
      <c r="I20" s="53">
        <f>J20+L20</f>
        <v>49.4</v>
      </c>
      <c r="J20" s="54">
        <f>J19+J17+J15+J13</f>
        <v>49.4</v>
      </c>
      <c r="K20" s="54"/>
      <c r="L20" s="55"/>
      <c r="M20" s="56">
        <f>M19+M17+M15+M13</f>
        <v>79.400000000000006</v>
      </c>
      <c r="N20" s="77">
        <f>N19+N17+N15+N13</f>
        <v>49.4</v>
      </c>
      <c r="O20" s="365"/>
      <c r="P20" s="366"/>
      <c r="Q20" s="366"/>
      <c r="R20" s="367"/>
    </row>
    <row r="21" spans="1:18" ht="13.5" thickBot="1">
      <c r="A21" s="18" t="s">
        <v>11</v>
      </c>
      <c r="B21" s="114" t="s">
        <v>14</v>
      </c>
      <c r="C21" s="362" t="s">
        <v>46</v>
      </c>
      <c r="D21" s="363"/>
      <c r="E21" s="363"/>
      <c r="F21" s="363"/>
      <c r="G21" s="363"/>
      <c r="H21" s="363"/>
      <c r="I21" s="363"/>
      <c r="J21" s="363"/>
      <c r="K21" s="363"/>
      <c r="L21" s="363"/>
      <c r="M21" s="363"/>
      <c r="N21" s="363"/>
      <c r="O21" s="363"/>
      <c r="P21" s="363"/>
      <c r="Q21" s="363"/>
      <c r="R21" s="364"/>
    </row>
    <row r="22" spans="1:18">
      <c r="A22" s="174" t="s">
        <v>11</v>
      </c>
      <c r="B22" s="237" t="s">
        <v>14</v>
      </c>
      <c r="C22" s="334" t="s">
        <v>11</v>
      </c>
      <c r="D22" s="350" t="s">
        <v>50</v>
      </c>
      <c r="E22" s="368"/>
      <c r="F22" s="340" t="s">
        <v>11</v>
      </c>
      <c r="G22" s="358" t="s">
        <v>86</v>
      </c>
      <c r="H22" s="67" t="s">
        <v>12</v>
      </c>
      <c r="I22" s="68">
        <f>J22+L22</f>
        <v>62.9</v>
      </c>
      <c r="J22" s="69">
        <v>62.9</v>
      </c>
      <c r="K22" s="69"/>
      <c r="L22" s="70"/>
      <c r="M22" s="71">
        <v>169.3</v>
      </c>
      <c r="N22" s="109">
        <v>169.3</v>
      </c>
      <c r="O22" s="133"/>
      <c r="P22" s="238"/>
      <c r="Q22" s="240"/>
      <c r="R22" s="242"/>
    </row>
    <row r="23" spans="1:18" ht="13.5" thickBot="1">
      <c r="A23" s="175"/>
      <c r="B23" s="176"/>
      <c r="C23" s="335"/>
      <c r="D23" s="347"/>
      <c r="E23" s="369"/>
      <c r="F23" s="370"/>
      <c r="G23" s="359"/>
      <c r="H23" s="59" t="s">
        <v>13</v>
      </c>
      <c r="I23" s="26">
        <f>J23+L23</f>
        <v>62.9</v>
      </c>
      <c r="J23" s="27">
        <f>SUM(J22:J22)</f>
        <v>62.9</v>
      </c>
      <c r="K23" s="27"/>
      <c r="L23" s="28"/>
      <c r="M23" s="29">
        <f>SUM(M22:M22)</f>
        <v>169.3</v>
      </c>
      <c r="N23" s="75">
        <f>SUM(N22:N22)</f>
        <v>169.3</v>
      </c>
      <c r="O23" s="132"/>
      <c r="P23" s="239"/>
      <c r="Q23" s="241"/>
      <c r="R23" s="243"/>
    </row>
    <row r="24" spans="1:18" ht="31.5" customHeight="1">
      <c r="A24" s="174" t="s">
        <v>11</v>
      </c>
      <c r="B24" s="237" t="s">
        <v>14</v>
      </c>
      <c r="C24" s="244" t="s">
        <v>14</v>
      </c>
      <c r="D24" s="377" t="s">
        <v>48</v>
      </c>
      <c r="E24" s="60"/>
      <c r="F24" s="61" t="s">
        <v>20</v>
      </c>
      <c r="G24" s="179" t="s">
        <v>25</v>
      </c>
      <c r="H24" s="57" t="s">
        <v>12</v>
      </c>
      <c r="I24" s="22">
        <f>J24+L24</f>
        <v>89.899999999999991</v>
      </c>
      <c r="J24" s="23">
        <f>19.1+50</f>
        <v>69.099999999999994</v>
      </c>
      <c r="K24" s="23">
        <v>6.1</v>
      </c>
      <c r="L24" s="24">
        <f>20.8</f>
        <v>20.8</v>
      </c>
      <c r="M24" s="58">
        <v>7.2</v>
      </c>
      <c r="N24" s="107"/>
      <c r="O24" s="112"/>
      <c r="P24" s="121"/>
      <c r="Q24" s="122"/>
      <c r="R24" s="123"/>
    </row>
    <row r="25" spans="1:18" ht="19.5" customHeight="1">
      <c r="A25" s="19"/>
      <c r="B25" s="20"/>
      <c r="C25" s="182"/>
      <c r="D25" s="378"/>
      <c r="E25" s="62"/>
      <c r="F25" s="63"/>
      <c r="G25" s="64"/>
      <c r="H25" s="65" t="s">
        <v>26</v>
      </c>
      <c r="I25" s="162">
        <f>J25+L25</f>
        <v>225.29000000000002</v>
      </c>
      <c r="J25" s="163">
        <f>225.3-118.31</f>
        <v>106.99000000000001</v>
      </c>
      <c r="K25" s="163">
        <v>34.200000000000003</v>
      </c>
      <c r="L25" s="164">
        <v>118.3</v>
      </c>
      <c r="M25" s="66">
        <v>40.9</v>
      </c>
      <c r="N25" s="108"/>
      <c r="O25" s="154"/>
      <c r="P25" s="124"/>
      <c r="Q25" s="152"/>
      <c r="R25" s="127"/>
    </row>
    <row r="26" spans="1:18" ht="24">
      <c r="A26" s="19"/>
      <c r="B26" s="20"/>
      <c r="C26" s="182"/>
      <c r="D26" s="115" t="s">
        <v>38</v>
      </c>
      <c r="E26" s="62"/>
      <c r="F26" s="63"/>
      <c r="G26" s="64"/>
      <c r="H26" s="156"/>
      <c r="I26" s="157"/>
      <c r="J26" s="158"/>
      <c r="K26" s="158"/>
      <c r="L26" s="159"/>
      <c r="M26" s="160"/>
      <c r="N26" s="160"/>
      <c r="O26" s="155"/>
      <c r="P26" s="125"/>
      <c r="Q26" s="126"/>
      <c r="R26" s="127"/>
    </row>
    <row r="27" spans="1:18" ht="25.5">
      <c r="A27" s="19"/>
      <c r="B27" s="20"/>
      <c r="C27" s="182"/>
      <c r="D27" s="101" t="s">
        <v>43</v>
      </c>
      <c r="E27" s="62"/>
      <c r="F27" s="63"/>
      <c r="G27" s="64"/>
      <c r="H27" s="67"/>
      <c r="I27" s="68"/>
      <c r="J27" s="69"/>
      <c r="K27" s="69"/>
      <c r="L27" s="70"/>
      <c r="M27" s="71"/>
      <c r="N27" s="109"/>
      <c r="O27" s="151" t="s">
        <v>59</v>
      </c>
      <c r="P27" s="124">
        <v>1</v>
      </c>
      <c r="Q27" s="152"/>
      <c r="R27" s="153"/>
    </row>
    <row r="28" spans="1:18" ht="34.5" customHeight="1" thickBot="1">
      <c r="A28" s="175"/>
      <c r="B28" s="176"/>
      <c r="C28" s="183"/>
      <c r="D28" s="102" t="s">
        <v>47</v>
      </c>
      <c r="E28" s="72"/>
      <c r="F28" s="73"/>
      <c r="G28" s="74"/>
      <c r="H28" s="59" t="s">
        <v>13</v>
      </c>
      <c r="I28" s="26">
        <f>SUM(I24:I25)</f>
        <v>315.19</v>
      </c>
      <c r="J28" s="27">
        <f>SUM(J24:J25)</f>
        <v>176.09</v>
      </c>
      <c r="K28" s="27">
        <f>K25+K24</f>
        <v>40.300000000000004</v>
      </c>
      <c r="L28" s="28">
        <f>L25+L24</f>
        <v>139.1</v>
      </c>
      <c r="M28" s="29">
        <f>SUM(M24:M25)</f>
        <v>48.1</v>
      </c>
      <c r="N28" s="75">
        <f>SUM(N24:N25)</f>
        <v>0</v>
      </c>
      <c r="O28" s="113" t="s">
        <v>60</v>
      </c>
      <c r="P28" s="139">
        <v>50</v>
      </c>
      <c r="Q28" s="140" t="s">
        <v>61</v>
      </c>
      <c r="R28" s="141" t="s">
        <v>62</v>
      </c>
    </row>
    <row r="29" spans="1:18" ht="41.25" customHeight="1">
      <c r="A29" s="174" t="s">
        <v>11</v>
      </c>
      <c r="B29" s="237" t="s">
        <v>14</v>
      </c>
      <c r="C29" s="379" t="s">
        <v>15</v>
      </c>
      <c r="D29" s="99" t="s">
        <v>49</v>
      </c>
      <c r="E29" s="382"/>
      <c r="F29" s="385" t="s">
        <v>20</v>
      </c>
      <c r="G29" s="388" t="s">
        <v>25</v>
      </c>
      <c r="H29" s="57" t="s">
        <v>12</v>
      </c>
      <c r="I29" s="22">
        <f>J29+L29</f>
        <v>7.9</v>
      </c>
      <c r="J29" s="23">
        <v>7.9</v>
      </c>
      <c r="K29" s="23"/>
      <c r="L29" s="24"/>
      <c r="M29" s="58"/>
      <c r="N29" s="107"/>
      <c r="O29" s="133"/>
      <c r="P29" s="238"/>
      <c r="Q29" s="240"/>
      <c r="R29" s="242"/>
    </row>
    <row r="30" spans="1:18" ht="27" customHeight="1">
      <c r="A30" s="19"/>
      <c r="B30" s="20"/>
      <c r="C30" s="380"/>
      <c r="D30" s="100" t="s">
        <v>42</v>
      </c>
      <c r="E30" s="383"/>
      <c r="F30" s="386"/>
      <c r="G30" s="389"/>
      <c r="H30" s="65" t="s">
        <v>26</v>
      </c>
      <c r="I30" s="165">
        <f>J30+L30</f>
        <v>44</v>
      </c>
      <c r="J30" s="163">
        <v>44</v>
      </c>
      <c r="K30" s="163"/>
      <c r="L30" s="166"/>
      <c r="M30" s="66"/>
      <c r="N30" s="108"/>
      <c r="O30" s="134"/>
      <c r="P30" s="135"/>
      <c r="Q30" s="136"/>
      <c r="R30" s="137"/>
    </row>
    <row r="31" spans="1:18" ht="27" customHeight="1">
      <c r="A31" s="19"/>
      <c r="B31" s="20"/>
      <c r="C31" s="380"/>
      <c r="D31" s="101" t="s">
        <v>39</v>
      </c>
      <c r="E31" s="383"/>
      <c r="F31" s="386"/>
      <c r="G31" s="389"/>
      <c r="H31" s="67"/>
      <c r="I31" s="68"/>
      <c r="J31" s="69"/>
      <c r="K31" s="69"/>
      <c r="L31" s="70"/>
      <c r="M31" s="71"/>
      <c r="N31" s="109"/>
      <c r="O31" s="134"/>
      <c r="P31" s="135"/>
      <c r="Q31" s="136"/>
      <c r="R31" s="137"/>
    </row>
    <row r="32" spans="1:18" ht="26.25" customHeight="1">
      <c r="A32" s="19"/>
      <c r="B32" s="20"/>
      <c r="C32" s="380"/>
      <c r="D32" s="101" t="s">
        <v>41</v>
      </c>
      <c r="E32" s="383"/>
      <c r="F32" s="386"/>
      <c r="G32" s="389"/>
      <c r="H32" s="67"/>
      <c r="I32" s="68"/>
      <c r="J32" s="69"/>
      <c r="K32" s="69"/>
      <c r="L32" s="70"/>
      <c r="M32" s="71"/>
      <c r="N32" s="109"/>
      <c r="O32" s="142" t="s">
        <v>63</v>
      </c>
      <c r="P32" s="135">
        <v>600</v>
      </c>
      <c r="Q32" s="136">
        <v>650</v>
      </c>
      <c r="R32" s="137">
        <v>700</v>
      </c>
    </row>
    <row r="33" spans="1:18" ht="30" customHeight="1" thickBot="1">
      <c r="A33" s="175"/>
      <c r="B33" s="176"/>
      <c r="C33" s="381"/>
      <c r="D33" s="102" t="s">
        <v>40</v>
      </c>
      <c r="E33" s="384"/>
      <c r="F33" s="387"/>
      <c r="G33" s="390"/>
      <c r="H33" s="59" t="s">
        <v>13</v>
      </c>
      <c r="I33" s="75">
        <f>SUM(I29:I30)</f>
        <v>51.9</v>
      </c>
      <c r="J33" s="27">
        <f>SUM(J29:J30)</f>
        <v>51.9</v>
      </c>
      <c r="K33" s="27"/>
      <c r="L33" s="28"/>
      <c r="M33" s="29">
        <f>SUM(M29:M30)</f>
        <v>0</v>
      </c>
      <c r="N33" s="75"/>
      <c r="O33" s="134"/>
      <c r="P33" s="135"/>
      <c r="Q33" s="136"/>
      <c r="R33" s="243"/>
    </row>
    <row r="34" spans="1:18" ht="12.75" customHeight="1" thickBot="1">
      <c r="A34" s="18" t="s">
        <v>11</v>
      </c>
      <c r="B34" s="76" t="s">
        <v>14</v>
      </c>
      <c r="C34" s="360" t="s">
        <v>16</v>
      </c>
      <c r="D34" s="391"/>
      <c r="E34" s="391"/>
      <c r="F34" s="391"/>
      <c r="G34" s="391"/>
      <c r="H34" s="392"/>
      <c r="I34" s="53">
        <f>SUM(I33,I28,I23)</f>
        <v>429.98999999999995</v>
      </c>
      <c r="J34" s="78">
        <f>SUM(J33,J28,J23)</f>
        <v>290.89</v>
      </c>
      <c r="K34" s="54">
        <f>K33+K28+K23</f>
        <v>40.300000000000004</v>
      </c>
      <c r="L34" s="79">
        <f>SUM(L33,L28,L23)</f>
        <v>139.1</v>
      </c>
      <c r="M34" s="53">
        <f>SUM(M33,M28,M23)</f>
        <v>217.4</v>
      </c>
      <c r="N34" s="77">
        <f>SUM(N33,N28,N23)</f>
        <v>169.3</v>
      </c>
      <c r="O34" s="365"/>
      <c r="P34" s="366"/>
      <c r="Q34" s="366"/>
      <c r="R34" s="367"/>
    </row>
    <row r="35" spans="1:18" ht="12.75" customHeight="1" thickBot="1">
      <c r="A35" s="174" t="s">
        <v>11</v>
      </c>
      <c r="B35" s="393" t="s">
        <v>17</v>
      </c>
      <c r="C35" s="394"/>
      <c r="D35" s="394"/>
      <c r="E35" s="394"/>
      <c r="F35" s="394"/>
      <c r="G35" s="394"/>
      <c r="H35" s="395"/>
      <c r="I35" s="80">
        <f>I34+I20</f>
        <v>479.38999999999993</v>
      </c>
      <c r="J35" s="81">
        <f>J34+J20</f>
        <v>340.28999999999996</v>
      </c>
      <c r="K35" s="81">
        <f>K34</f>
        <v>40.300000000000004</v>
      </c>
      <c r="L35" s="82">
        <f>L34</f>
        <v>139.1</v>
      </c>
      <c r="M35" s="83">
        <f>M34+M20</f>
        <v>296.8</v>
      </c>
      <c r="N35" s="110">
        <f>N34+N20</f>
        <v>218.70000000000002</v>
      </c>
      <c r="O35" s="396"/>
      <c r="P35" s="397"/>
      <c r="Q35" s="397"/>
      <c r="R35" s="398"/>
    </row>
    <row r="36" spans="1:18" ht="12.75" customHeight="1" thickBot="1">
      <c r="A36" s="84" t="s">
        <v>20</v>
      </c>
      <c r="B36" s="371" t="s">
        <v>18</v>
      </c>
      <c r="C36" s="372"/>
      <c r="D36" s="372"/>
      <c r="E36" s="372"/>
      <c r="F36" s="372"/>
      <c r="G36" s="372"/>
      <c r="H36" s="373"/>
      <c r="I36" s="85">
        <f>I35</f>
        <v>479.38999999999993</v>
      </c>
      <c r="J36" s="86">
        <f>J35</f>
        <v>340.28999999999996</v>
      </c>
      <c r="K36" s="86">
        <f>K35</f>
        <v>40.300000000000004</v>
      </c>
      <c r="L36" s="87">
        <f>L35</f>
        <v>139.1</v>
      </c>
      <c r="M36" s="88">
        <f>M35</f>
        <v>296.8</v>
      </c>
      <c r="N36" s="111">
        <f>N35</f>
        <v>218.70000000000002</v>
      </c>
      <c r="O36" s="374"/>
      <c r="P36" s="375"/>
      <c r="Q36" s="375"/>
      <c r="R36" s="376"/>
    </row>
    <row r="37" spans="1:18" s="161" customFormat="1" ht="31.5" customHeight="1">
      <c r="A37" s="400" t="s">
        <v>67</v>
      </c>
      <c r="B37" s="400"/>
      <c r="C37" s="400"/>
      <c r="D37" s="400"/>
      <c r="E37" s="400"/>
      <c r="F37" s="400"/>
      <c r="G37" s="400"/>
      <c r="H37" s="400"/>
      <c r="I37" s="400"/>
      <c r="J37" s="400"/>
      <c r="K37" s="400"/>
      <c r="L37" s="400"/>
      <c r="M37" s="400"/>
      <c r="N37" s="400"/>
      <c r="O37" s="400"/>
      <c r="P37" s="400"/>
      <c r="Q37" s="400"/>
      <c r="R37" s="400"/>
    </row>
    <row r="38" spans="1:18" s="10" customFormat="1" ht="12.75" customHeight="1">
      <c r="A38" s="8"/>
      <c r="B38" s="9"/>
      <c r="C38" s="9"/>
      <c r="D38" s="401" t="s">
        <v>22</v>
      </c>
      <c r="E38" s="401"/>
      <c r="F38" s="401"/>
      <c r="G38" s="401"/>
      <c r="H38" s="401"/>
      <c r="I38" s="401"/>
      <c r="J38" s="401"/>
      <c r="K38" s="401"/>
      <c r="L38" s="401"/>
      <c r="M38" s="401"/>
      <c r="N38" s="401"/>
      <c r="P38" s="129"/>
      <c r="Q38" s="129"/>
      <c r="R38" s="129"/>
    </row>
    <row r="39" spans="1:18" s="10" customFormat="1" ht="12" customHeight="1" thickBot="1">
      <c r="A39" s="8"/>
      <c r="B39" s="9"/>
      <c r="C39" s="9"/>
      <c r="D39" s="9"/>
      <c r="E39" s="9"/>
      <c r="F39" s="9"/>
      <c r="G39" s="9"/>
      <c r="H39" s="11"/>
      <c r="I39" s="399"/>
      <c r="J39" s="399"/>
      <c r="K39" s="399"/>
      <c r="L39" s="399"/>
      <c r="M39" s="17"/>
      <c r="N39" s="1"/>
      <c r="O39" s="1"/>
      <c r="P39" s="130"/>
      <c r="Q39" s="130"/>
      <c r="R39" s="130"/>
    </row>
    <row r="40" spans="1:18" s="90" customFormat="1" ht="24.75" customHeight="1" thickBot="1">
      <c r="B40" s="91"/>
      <c r="C40" s="91"/>
      <c r="D40" s="411" t="s">
        <v>19</v>
      </c>
      <c r="E40" s="412"/>
      <c r="F40" s="412"/>
      <c r="G40" s="412"/>
      <c r="H40" s="413"/>
      <c r="I40" s="414" t="s">
        <v>52</v>
      </c>
      <c r="J40" s="415"/>
      <c r="K40" s="415"/>
      <c r="L40" s="416"/>
      <c r="M40" s="143" t="s">
        <v>64</v>
      </c>
      <c r="N40" s="144" t="s">
        <v>65</v>
      </c>
      <c r="P40" s="131"/>
      <c r="Q40" s="131"/>
      <c r="R40" s="131"/>
    </row>
    <row r="41" spans="1:18" ht="12.75" customHeight="1" thickBot="1">
      <c r="A41" s="2"/>
      <c r="B41" s="12"/>
      <c r="C41" s="12"/>
      <c r="D41" s="417" t="s">
        <v>21</v>
      </c>
      <c r="E41" s="418"/>
      <c r="F41" s="418"/>
      <c r="G41" s="418"/>
      <c r="H41" s="419"/>
      <c r="I41" s="420">
        <f>I42</f>
        <v>210.1</v>
      </c>
      <c r="J41" s="421"/>
      <c r="K41" s="421"/>
      <c r="L41" s="422"/>
      <c r="M41" s="147">
        <f>M42</f>
        <v>255.9</v>
      </c>
      <c r="N41" s="148">
        <f>N42</f>
        <v>218.70000000000002</v>
      </c>
    </row>
    <row r="42" spans="1:18" ht="12" customHeight="1" thickBot="1">
      <c r="A42" s="2"/>
      <c r="B42" s="13"/>
      <c r="C42" s="13"/>
      <c r="D42" s="282" t="s">
        <v>33</v>
      </c>
      <c r="E42" s="283"/>
      <c r="F42" s="283"/>
      <c r="G42" s="283"/>
      <c r="H42" s="284"/>
      <c r="I42" s="402">
        <f>SUMIF(H12:H32,"SB",I12:I32)</f>
        <v>210.1</v>
      </c>
      <c r="J42" s="403"/>
      <c r="K42" s="403"/>
      <c r="L42" s="404"/>
      <c r="M42" s="145">
        <f>SUMIF(H12:H30,"sb",M12:M32)</f>
        <v>255.9</v>
      </c>
      <c r="N42" s="146">
        <f>SUMIF(H12:H30,"sb",N12:N32)</f>
        <v>218.70000000000002</v>
      </c>
    </row>
    <row r="43" spans="1:18" ht="15" customHeight="1" thickBot="1">
      <c r="A43" s="2"/>
      <c r="B43" s="14"/>
      <c r="C43" s="14"/>
      <c r="D43" s="405" t="s">
        <v>32</v>
      </c>
      <c r="E43" s="406"/>
      <c r="F43" s="406"/>
      <c r="G43" s="406"/>
      <c r="H43" s="407"/>
      <c r="I43" s="408">
        <f>SUM(I44:L44)</f>
        <v>269.29000000000002</v>
      </c>
      <c r="J43" s="409"/>
      <c r="K43" s="409"/>
      <c r="L43" s="410"/>
      <c r="M43" s="147">
        <f>M44</f>
        <v>40.9</v>
      </c>
      <c r="N43" s="148">
        <f>N44</f>
        <v>0</v>
      </c>
    </row>
    <row r="44" spans="1:18" ht="13.5" thickBot="1">
      <c r="A44" s="2"/>
      <c r="B44" s="13"/>
      <c r="C44" s="13"/>
      <c r="D44" s="282" t="s">
        <v>34</v>
      </c>
      <c r="E44" s="283"/>
      <c r="F44" s="283"/>
      <c r="G44" s="283"/>
      <c r="H44" s="284"/>
      <c r="I44" s="285">
        <f>SUMIF(H12:H36,"ES",I12:I36)</f>
        <v>269.29000000000002</v>
      </c>
      <c r="J44" s="286"/>
      <c r="K44" s="286"/>
      <c r="L44" s="287"/>
      <c r="M44" s="145">
        <f>SUMIF(H12:H30,"es",M12:M32)</f>
        <v>40.9</v>
      </c>
      <c r="N44" s="146">
        <f>SUMIF(H12:H30,"es",N12:N32)</f>
        <v>0</v>
      </c>
      <c r="P44" s="2"/>
      <c r="Q44" s="2"/>
      <c r="R44" s="2"/>
    </row>
    <row r="45" spans="1:18" ht="13.5" thickBot="1">
      <c r="A45" s="2"/>
      <c r="B45" s="12"/>
      <c r="C45" s="12"/>
      <c r="D45" s="259" t="s">
        <v>13</v>
      </c>
      <c r="E45" s="260"/>
      <c r="F45" s="260"/>
      <c r="G45" s="260"/>
      <c r="H45" s="261"/>
      <c r="I45" s="262">
        <f>I41+I43</f>
        <v>479.39</v>
      </c>
      <c r="J45" s="263"/>
      <c r="K45" s="263"/>
      <c r="L45" s="264"/>
      <c r="M45" s="149">
        <f>M41+M43</f>
        <v>296.8</v>
      </c>
      <c r="N45" s="150">
        <f>N43+N41</f>
        <v>218.70000000000002</v>
      </c>
      <c r="P45" s="2"/>
      <c r="Q45" s="2"/>
      <c r="R45" s="2"/>
    </row>
    <row r="46" spans="1:18">
      <c r="C46" s="2"/>
      <c r="D46" s="15"/>
      <c r="E46" s="15"/>
      <c r="F46" s="15"/>
      <c r="G46" s="15"/>
      <c r="H46" s="15"/>
      <c r="I46" s="16"/>
      <c r="J46" s="16"/>
      <c r="K46" s="6"/>
      <c r="L46" s="6"/>
      <c r="M46" s="7"/>
      <c r="N46" s="2"/>
      <c r="P46" s="2"/>
      <c r="Q46" s="2"/>
      <c r="R46" s="2"/>
    </row>
  </sheetData>
  <mergeCells count="86">
    <mergeCell ref="D42:H42"/>
    <mergeCell ref="I42:L42"/>
    <mergeCell ref="D43:H43"/>
    <mergeCell ref="I43:L43"/>
    <mergeCell ref="D40:H40"/>
    <mergeCell ref="I40:L40"/>
    <mergeCell ref="D41:H41"/>
    <mergeCell ref="I41:L41"/>
    <mergeCell ref="C34:H34"/>
    <mergeCell ref="B35:H35"/>
    <mergeCell ref="O35:R35"/>
    <mergeCell ref="I39:L39"/>
    <mergeCell ref="A37:R37"/>
    <mergeCell ref="D38:N38"/>
    <mergeCell ref="E22:E23"/>
    <mergeCell ref="F22:F23"/>
    <mergeCell ref="B36:H36"/>
    <mergeCell ref="O36:R36"/>
    <mergeCell ref="D24:D25"/>
    <mergeCell ref="C29:C33"/>
    <mergeCell ref="E29:E33"/>
    <mergeCell ref="F29:F33"/>
    <mergeCell ref="G29:G33"/>
    <mergeCell ref="O34:R34"/>
    <mergeCell ref="C18:C19"/>
    <mergeCell ref="D18:D19"/>
    <mergeCell ref="E18:E19"/>
    <mergeCell ref="F18:F19"/>
    <mergeCell ref="G22:G23"/>
    <mergeCell ref="C20:H20"/>
    <mergeCell ref="C21:R21"/>
    <mergeCell ref="O20:R20"/>
    <mergeCell ref="D22:D23"/>
    <mergeCell ref="C22:C23"/>
    <mergeCell ref="G18:G19"/>
    <mergeCell ref="Q14:Q15"/>
    <mergeCell ref="R14:R15"/>
    <mergeCell ref="C16:C17"/>
    <mergeCell ref="D16:D17"/>
    <mergeCell ref="E16:E17"/>
    <mergeCell ref="C14:C15"/>
    <mergeCell ref="D14:D15"/>
    <mergeCell ref="E14:E15"/>
    <mergeCell ref="O14:O15"/>
    <mergeCell ref="P14:P15"/>
    <mergeCell ref="B10:R10"/>
    <mergeCell ref="C11:R11"/>
    <mergeCell ref="A12:A13"/>
    <mergeCell ref="B12:B13"/>
    <mergeCell ref="C12:C13"/>
    <mergeCell ref="D12:D13"/>
    <mergeCell ref="E12:E13"/>
    <mergeCell ref="F12:F13"/>
    <mergeCell ref="G12:G13"/>
    <mergeCell ref="O6:O7"/>
    <mergeCell ref="P6:P7"/>
    <mergeCell ref="O12:O13"/>
    <mergeCell ref="P12:P13"/>
    <mergeCell ref="Q12:Q13"/>
    <mergeCell ref="R12:R13"/>
    <mergeCell ref="J6:K6"/>
    <mergeCell ref="G5:G7"/>
    <mergeCell ref="H5:H7"/>
    <mergeCell ref="I5:L5"/>
    <mergeCell ref="M5:M7"/>
    <mergeCell ref="L6:L7"/>
    <mergeCell ref="Q6:Q7"/>
    <mergeCell ref="R6:R7"/>
    <mergeCell ref="D44:H44"/>
    <mergeCell ref="I44:L44"/>
    <mergeCell ref="E5:E7"/>
    <mergeCell ref="F5:F7"/>
    <mergeCell ref="A9:R9"/>
    <mergeCell ref="N5:N7"/>
    <mergeCell ref="O5:R5"/>
    <mergeCell ref="I6:I7"/>
    <mergeCell ref="D45:H45"/>
    <mergeCell ref="I45:L45"/>
    <mergeCell ref="A1:R1"/>
    <mergeCell ref="A2:R2"/>
    <mergeCell ref="A3:R3"/>
    <mergeCell ref="P4:R4"/>
    <mergeCell ref="A5:A7"/>
    <mergeCell ref="B5:B7"/>
    <mergeCell ref="C5:C7"/>
    <mergeCell ref="D5:D7"/>
  </mergeCells>
  <phoneticPr fontId="0" type="noConversion"/>
  <printOptions horizontalCentered="1"/>
  <pageMargins left="0" right="0" top="0.55118110236220474" bottom="0.55118110236220474" header="0.31496062992125984" footer="0.31496062992125984"/>
  <pageSetup paperSize="9" scale="79" orientation="landscape" r:id="rId1"/>
  <rowBreaks count="1" manualBreakCount="1">
    <brk id="28" max="1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T45"/>
  <sheetViews>
    <sheetView topLeftCell="A19" zoomScaleNormal="100" zoomScaleSheetLayoutView="80" workbookViewId="0">
      <selection activeCell="W31" sqref="W31"/>
    </sheetView>
  </sheetViews>
  <sheetFormatPr defaultRowHeight="12.75"/>
  <cols>
    <col min="1" max="2" width="2.5703125" style="4" customWidth="1"/>
    <col min="3" max="3" width="2.7109375" style="4" customWidth="1"/>
    <col min="4" max="4" width="39.28515625" style="4" customWidth="1"/>
    <col min="5" max="5" width="4" style="4" customWidth="1"/>
    <col min="6" max="6" width="3.7109375" style="4" customWidth="1"/>
    <col min="7" max="7" width="3.28515625" style="5" customWidth="1"/>
    <col min="8" max="8" width="6.5703125" style="3" customWidth="1"/>
    <col min="9" max="12" width="6.42578125" style="4" customWidth="1"/>
    <col min="13" max="20" width="6.42578125" style="2" customWidth="1"/>
    <col min="21" max="16384" width="9.140625" style="2"/>
  </cols>
  <sheetData>
    <row r="1" spans="1:20">
      <c r="A1" s="265" t="s">
        <v>80</v>
      </c>
      <c r="B1" s="265"/>
      <c r="C1" s="265"/>
      <c r="D1" s="265"/>
      <c r="E1" s="265"/>
      <c r="F1" s="265"/>
      <c r="G1" s="265"/>
      <c r="H1" s="265"/>
      <c r="I1" s="265"/>
      <c r="J1" s="265"/>
      <c r="K1" s="265"/>
      <c r="L1" s="265"/>
      <c r="M1" s="265"/>
      <c r="N1" s="265"/>
      <c r="O1" s="265"/>
      <c r="P1" s="265"/>
      <c r="Q1" s="265"/>
      <c r="R1" s="265"/>
      <c r="S1" s="265"/>
      <c r="T1" s="265"/>
    </row>
    <row r="2" spans="1:20" ht="12.75" customHeight="1">
      <c r="A2" s="266" t="s">
        <v>35</v>
      </c>
      <c r="B2" s="266"/>
      <c r="C2" s="266"/>
      <c r="D2" s="266"/>
      <c r="E2" s="266"/>
      <c r="F2" s="266"/>
      <c r="G2" s="266"/>
      <c r="H2" s="266"/>
      <c r="I2" s="266"/>
      <c r="J2" s="266"/>
      <c r="K2" s="266"/>
      <c r="L2" s="266"/>
      <c r="M2" s="266"/>
      <c r="N2" s="266"/>
      <c r="O2" s="266"/>
      <c r="P2" s="266"/>
      <c r="Q2" s="266"/>
      <c r="R2" s="266"/>
      <c r="S2" s="266"/>
      <c r="T2" s="266"/>
    </row>
    <row r="3" spans="1:20" ht="12.75" customHeight="1">
      <c r="A3" s="267" t="s">
        <v>44</v>
      </c>
      <c r="B3" s="267"/>
      <c r="C3" s="267"/>
      <c r="D3" s="267"/>
      <c r="E3" s="267"/>
      <c r="F3" s="267"/>
      <c r="G3" s="267"/>
      <c r="H3" s="267"/>
      <c r="I3" s="267"/>
      <c r="J3" s="267"/>
      <c r="K3" s="267"/>
      <c r="L3" s="267"/>
      <c r="M3" s="267"/>
      <c r="N3" s="267"/>
      <c r="O3" s="267"/>
      <c r="P3" s="267"/>
      <c r="Q3" s="267"/>
      <c r="R3" s="267"/>
      <c r="S3" s="267"/>
      <c r="T3" s="267"/>
    </row>
    <row r="4" spans="1:20" ht="13.5" customHeight="1" thickBot="1">
      <c r="A4" s="171"/>
      <c r="B4" s="171"/>
      <c r="C4" s="171"/>
      <c r="D4" s="171"/>
      <c r="E4" s="171"/>
      <c r="F4" s="171"/>
      <c r="G4" s="171"/>
      <c r="H4" s="171"/>
      <c r="I4" s="171"/>
      <c r="J4" s="171"/>
      <c r="K4" s="171"/>
      <c r="L4" s="171"/>
      <c r="S4" s="429" t="s">
        <v>0</v>
      </c>
      <c r="T4" s="429"/>
    </row>
    <row r="5" spans="1:20" ht="38.25" customHeight="1">
      <c r="A5" s="269" t="s">
        <v>1</v>
      </c>
      <c r="B5" s="272" t="s">
        <v>2</v>
      </c>
      <c r="C5" s="272" t="s">
        <v>3</v>
      </c>
      <c r="D5" s="275" t="s">
        <v>4</v>
      </c>
      <c r="E5" s="272" t="s">
        <v>5</v>
      </c>
      <c r="F5" s="288" t="s">
        <v>56</v>
      </c>
      <c r="G5" s="301" t="s">
        <v>6</v>
      </c>
      <c r="H5" s="304" t="s">
        <v>7</v>
      </c>
      <c r="I5" s="307" t="s">
        <v>52</v>
      </c>
      <c r="J5" s="308"/>
      <c r="K5" s="308"/>
      <c r="L5" s="309"/>
      <c r="M5" s="459" t="s">
        <v>82</v>
      </c>
      <c r="N5" s="460"/>
      <c r="O5" s="460"/>
      <c r="P5" s="461"/>
      <c r="Q5" s="485" t="s">
        <v>83</v>
      </c>
      <c r="R5" s="486"/>
      <c r="S5" s="486"/>
      <c r="T5" s="487"/>
    </row>
    <row r="6" spans="1:20" ht="12.75" customHeight="1">
      <c r="A6" s="270"/>
      <c r="B6" s="273"/>
      <c r="C6" s="273"/>
      <c r="D6" s="276"/>
      <c r="E6" s="273"/>
      <c r="F6" s="289"/>
      <c r="G6" s="302"/>
      <c r="H6" s="305"/>
      <c r="I6" s="270" t="s">
        <v>8</v>
      </c>
      <c r="J6" s="300" t="s">
        <v>9</v>
      </c>
      <c r="K6" s="300"/>
      <c r="L6" s="313" t="s">
        <v>28</v>
      </c>
      <c r="M6" s="488" t="s">
        <v>8</v>
      </c>
      <c r="N6" s="490" t="s">
        <v>9</v>
      </c>
      <c r="O6" s="490"/>
      <c r="P6" s="500" t="s">
        <v>28</v>
      </c>
      <c r="Q6" s="502" t="s">
        <v>8</v>
      </c>
      <c r="R6" s="491" t="s">
        <v>9</v>
      </c>
      <c r="S6" s="491"/>
      <c r="T6" s="492" t="s">
        <v>28</v>
      </c>
    </row>
    <row r="7" spans="1:20" ht="111.75" customHeight="1" thickBot="1">
      <c r="A7" s="271"/>
      <c r="B7" s="274"/>
      <c r="C7" s="274"/>
      <c r="D7" s="277"/>
      <c r="E7" s="274"/>
      <c r="F7" s="290"/>
      <c r="G7" s="303"/>
      <c r="H7" s="306"/>
      <c r="I7" s="271"/>
      <c r="J7" s="172" t="s">
        <v>8</v>
      </c>
      <c r="K7" s="93" t="s">
        <v>10</v>
      </c>
      <c r="L7" s="314"/>
      <c r="M7" s="489"/>
      <c r="N7" s="173" t="s">
        <v>8</v>
      </c>
      <c r="O7" s="184" t="s">
        <v>84</v>
      </c>
      <c r="P7" s="501"/>
      <c r="Q7" s="503"/>
      <c r="R7" s="185" t="s">
        <v>8</v>
      </c>
      <c r="S7" s="186" t="s">
        <v>84</v>
      </c>
      <c r="T7" s="493"/>
    </row>
    <row r="8" spans="1:20" ht="13.5" thickBot="1">
      <c r="A8" s="494" t="s">
        <v>81</v>
      </c>
      <c r="B8" s="495"/>
      <c r="C8" s="495"/>
      <c r="D8" s="495"/>
      <c r="E8" s="495"/>
      <c r="F8" s="495"/>
      <c r="G8" s="495"/>
      <c r="H8" s="495"/>
      <c r="I8" s="495"/>
      <c r="J8" s="495"/>
      <c r="K8" s="495"/>
      <c r="L8" s="495"/>
      <c r="M8" s="495"/>
      <c r="N8" s="495"/>
      <c r="O8" s="495"/>
      <c r="P8" s="495"/>
      <c r="Q8" s="495"/>
      <c r="R8" s="495"/>
      <c r="S8" s="495"/>
      <c r="T8" s="496"/>
    </row>
    <row r="9" spans="1:20" ht="13.5" customHeight="1" thickBot="1">
      <c r="A9" s="291" t="s">
        <v>36</v>
      </c>
      <c r="B9" s="292"/>
      <c r="C9" s="292"/>
      <c r="D9" s="292"/>
      <c r="E9" s="292"/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3"/>
    </row>
    <row r="10" spans="1:20" ht="13.5" customHeight="1" thickBot="1">
      <c r="A10" s="175" t="s">
        <v>11</v>
      </c>
      <c r="B10" s="504" t="s">
        <v>29</v>
      </c>
      <c r="C10" s="505"/>
      <c r="D10" s="505"/>
      <c r="E10" s="505"/>
      <c r="F10" s="505"/>
      <c r="G10" s="505"/>
      <c r="H10" s="505"/>
      <c r="I10" s="505"/>
      <c r="J10" s="505"/>
      <c r="K10" s="505"/>
      <c r="L10" s="505"/>
      <c r="M10" s="505"/>
      <c r="N10" s="505"/>
      <c r="O10" s="505"/>
      <c r="P10" s="505"/>
      <c r="Q10" s="505"/>
      <c r="R10" s="505"/>
      <c r="S10" s="505"/>
      <c r="T10" s="506"/>
    </row>
    <row r="11" spans="1:20" ht="13.5" customHeight="1" thickBot="1">
      <c r="A11" s="175" t="s">
        <v>11</v>
      </c>
      <c r="B11" s="114" t="s">
        <v>11</v>
      </c>
      <c r="C11" s="499" t="s">
        <v>31</v>
      </c>
      <c r="D11" s="327"/>
      <c r="E11" s="327"/>
      <c r="F11" s="327"/>
      <c r="G11" s="327"/>
      <c r="H11" s="327"/>
      <c r="I11" s="327"/>
      <c r="J11" s="327"/>
      <c r="K11" s="327"/>
      <c r="L11" s="327"/>
      <c r="M11" s="327"/>
      <c r="N11" s="327"/>
      <c r="O11" s="327"/>
      <c r="P11" s="327"/>
      <c r="Q11" s="328"/>
      <c r="R11" s="328"/>
      <c r="S11" s="328"/>
      <c r="T11" s="329"/>
    </row>
    <row r="12" spans="1:20" ht="16.5" customHeight="1">
      <c r="A12" s="497" t="s">
        <v>11</v>
      </c>
      <c r="B12" s="498" t="s">
        <v>11</v>
      </c>
      <c r="C12" s="334" t="s">
        <v>11</v>
      </c>
      <c r="D12" s="336" t="s">
        <v>78</v>
      </c>
      <c r="E12" s="338"/>
      <c r="F12" s="340" t="s">
        <v>20</v>
      </c>
      <c r="G12" s="342" t="s">
        <v>25</v>
      </c>
      <c r="H12" s="97" t="s">
        <v>12</v>
      </c>
      <c r="I12" s="68">
        <f t="shared" ref="I12:I17" si="0">J12+L12</f>
        <v>40</v>
      </c>
      <c r="J12" s="69">
        <v>40</v>
      </c>
      <c r="K12" s="69"/>
      <c r="L12" s="70"/>
      <c r="M12" s="189">
        <f t="shared" ref="M12:M17" si="1">N12+P12</f>
        <v>40</v>
      </c>
      <c r="N12" s="119">
        <v>40</v>
      </c>
      <c r="O12" s="119"/>
      <c r="P12" s="190"/>
      <c r="Q12" s="202">
        <f>M12-I12</f>
        <v>0</v>
      </c>
      <c r="R12" s="203">
        <f>N12-J12</f>
        <v>0</v>
      </c>
      <c r="S12" s="203"/>
      <c r="T12" s="204"/>
    </row>
    <row r="13" spans="1:20" ht="13.5" thickBot="1">
      <c r="A13" s="331"/>
      <c r="B13" s="333"/>
      <c r="C13" s="335"/>
      <c r="D13" s="337"/>
      <c r="E13" s="339"/>
      <c r="F13" s="341"/>
      <c r="G13" s="343"/>
      <c r="H13" s="25" t="s">
        <v>13</v>
      </c>
      <c r="I13" s="26">
        <f t="shared" si="0"/>
        <v>40</v>
      </c>
      <c r="J13" s="27">
        <f>J12</f>
        <v>40</v>
      </c>
      <c r="K13" s="27"/>
      <c r="L13" s="28"/>
      <c r="M13" s="26">
        <f t="shared" si="1"/>
        <v>40</v>
      </c>
      <c r="N13" s="27">
        <f>N12</f>
        <v>40</v>
      </c>
      <c r="O13" s="27"/>
      <c r="P13" s="28"/>
      <c r="Q13" s="206">
        <f t="shared" ref="Q13:Q34" si="2">M13-I13</f>
        <v>0</v>
      </c>
      <c r="R13" s="207">
        <f t="shared" ref="R13:R34" si="3">N13-J13</f>
        <v>0</v>
      </c>
      <c r="S13" s="207"/>
      <c r="T13" s="208"/>
    </row>
    <row r="14" spans="1:20" ht="14.25" customHeight="1">
      <c r="A14" s="174" t="s">
        <v>11</v>
      </c>
      <c r="B14" s="30" t="s">
        <v>11</v>
      </c>
      <c r="C14" s="334" t="s">
        <v>14</v>
      </c>
      <c r="D14" s="350" t="s">
        <v>30</v>
      </c>
      <c r="E14" s="351"/>
      <c r="F14" s="31" t="s">
        <v>20</v>
      </c>
      <c r="G14" s="180" t="s">
        <v>25</v>
      </c>
      <c r="H14" s="32" t="s">
        <v>12</v>
      </c>
      <c r="I14" s="89">
        <f t="shared" si="0"/>
        <v>5</v>
      </c>
      <c r="J14" s="33">
        <v>5</v>
      </c>
      <c r="K14" s="33"/>
      <c r="L14" s="34"/>
      <c r="M14" s="191">
        <f t="shared" si="1"/>
        <v>5</v>
      </c>
      <c r="N14" s="192">
        <v>5</v>
      </c>
      <c r="O14" s="192"/>
      <c r="P14" s="193"/>
      <c r="Q14" s="202">
        <f t="shared" si="2"/>
        <v>0</v>
      </c>
      <c r="R14" s="203">
        <f t="shared" si="3"/>
        <v>0</v>
      </c>
      <c r="S14" s="203"/>
      <c r="T14" s="204"/>
    </row>
    <row r="15" spans="1:20" ht="13.5" thickBot="1">
      <c r="A15" s="175"/>
      <c r="B15" s="36"/>
      <c r="C15" s="335"/>
      <c r="D15" s="347"/>
      <c r="E15" s="349"/>
      <c r="F15" s="178"/>
      <c r="G15" s="181"/>
      <c r="H15" s="37" t="s">
        <v>13</v>
      </c>
      <c r="I15" s="38">
        <f t="shared" si="0"/>
        <v>5</v>
      </c>
      <c r="J15" s="42">
        <f>J14</f>
        <v>5</v>
      </c>
      <c r="K15" s="42"/>
      <c r="L15" s="42"/>
      <c r="M15" s="38">
        <f t="shared" si="1"/>
        <v>5</v>
      </c>
      <c r="N15" s="42">
        <f>N14</f>
        <v>5</v>
      </c>
      <c r="O15" s="42"/>
      <c r="P15" s="42"/>
      <c r="Q15" s="212">
        <f t="shared" si="2"/>
        <v>0</v>
      </c>
      <c r="R15" s="213">
        <f t="shared" si="3"/>
        <v>0</v>
      </c>
      <c r="S15" s="213"/>
      <c r="T15" s="214"/>
    </row>
    <row r="16" spans="1:20" ht="15" customHeight="1">
      <c r="A16" s="174" t="s">
        <v>11</v>
      </c>
      <c r="B16" s="30" t="s">
        <v>11</v>
      </c>
      <c r="C16" s="345" t="s">
        <v>15</v>
      </c>
      <c r="D16" s="346" t="s">
        <v>45</v>
      </c>
      <c r="E16" s="348"/>
      <c r="F16" s="177" t="s">
        <v>20</v>
      </c>
      <c r="G16" s="179" t="s">
        <v>25</v>
      </c>
      <c r="H16" s="32" t="s">
        <v>12</v>
      </c>
      <c r="I16" s="43">
        <f t="shared" si="0"/>
        <v>4.4000000000000004</v>
      </c>
      <c r="J16" s="44">
        <v>4.4000000000000004</v>
      </c>
      <c r="K16" s="44"/>
      <c r="L16" s="45"/>
      <c r="M16" s="194">
        <f t="shared" si="1"/>
        <v>4.4000000000000004</v>
      </c>
      <c r="N16" s="195">
        <v>4.4000000000000004</v>
      </c>
      <c r="O16" s="195"/>
      <c r="P16" s="196"/>
      <c r="Q16" s="209">
        <f t="shared" si="2"/>
        <v>0</v>
      </c>
      <c r="R16" s="210">
        <f t="shared" si="3"/>
        <v>0</v>
      </c>
      <c r="S16" s="210"/>
      <c r="T16" s="211"/>
    </row>
    <row r="17" spans="1:20" ht="13.5" thickBot="1">
      <c r="A17" s="175"/>
      <c r="B17" s="36"/>
      <c r="C17" s="335"/>
      <c r="D17" s="347"/>
      <c r="E17" s="349"/>
      <c r="F17" s="178"/>
      <c r="G17" s="181"/>
      <c r="H17" s="37" t="s">
        <v>13</v>
      </c>
      <c r="I17" s="38">
        <f t="shared" si="0"/>
        <v>4.4000000000000004</v>
      </c>
      <c r="J17" s="39">
        <f>SUM(J16)</f>
        <v>4.4000000000000004</v>
      </c>
      <c r="K17" s="39"/>
      <c r="L17" s="42"/>
      <c r="M17" s="38">
        <f t="shared" si="1"/>
        <v>4.4000000000000004</v>
      </c>
      <c r="N17" s="39">
        <f>SUM(N16)</f>
        <v>4.4000000000000004</v>
      </c>
      <c r="O17" s="39"/>
      <c r="P17" s="42"/>
      <c r="Q17" s="206">
        <f t="shared" si="2"/>
        <v>0</v>
      </c>
      <c r="R17" s="207">
        <f t="shared" si="3"/>
        <v>0</v>
      </c>
      <c r="S17" s="207"/>
      <c r="T17" s="208"/>
    </row>
    <row r="18" spans="1:20" ht="13.5" thickBot="1">
      <c r="A18" s="19" t="s">
        <v>11</v>
      </c>
      <c r="B18" s="52" t="s">
        <v>11</v>
      </c>
      <c r="C18" s="360" t="s">
        <v>16</v>
      </c>
      <c r="D18" s="361"/>
      <c r="E18" s="361"/>
      <c r="F18" s="361"/>
      <c r="G18" s="361"/>
      <c r="H18" s="361"/>
      <c r="I18" s="53">
        <f>J18+L18</f>
        <v>49.4</v>
      </c>
      <c r="J18" s="54">
        <f>J17+J15+J13</f>
        <v>49.4</v>
      </c>
      <c r="K18" s="54"/>
      <c r="L18" s="55"/>
      <c r="M18" s="53">
        <f>N18+P18</f>
        <v>49.4</v>
      </c>
      <c r="N18" s="54">
        <f>N17+N15+N13</f>
        <v>49.4</v>
      </c>
      <c r="O18" s="54"/>
      <c r="P18" s="55"/>
      <c r="Q18" s="229">
        <f t="shared" si="2"/>
        <v>0</v>
      </c>
      <c r="R18" s="230">
        <f t="shared" si="3"/>
        <v>0</v>
      </c>
      <c r="S18" s="230"/>
      <c r="T18" s="231"/>
    </row>
    <row r="19" spans="1:20" ht="13.5" customHeight="1" thickBot="1">
      <c r="A19" s="18" t="s">
        <v>11</v>
      </c>
      <c r="B19" s="114" t="s">
        <v>14</v>
      </c>
      <c r="C19" s="362" t="s">
        <v>46</v>
      </c>
      <c r="D19" s="363"/>
      <c r="E19" s="363"/>
      <c r="F19" s="363"/>
      <c r="G19" s="363"/>
      <c r="H19" s="363"/>
      <c r="I19" s="363"/>
      <c r="J19" s="363"/>
      <c r="K19" s="363"/>
      <c r="L19" s="363"/>
      <c r="M19" s="363"/>
      <c r="N19" s="363"/>
      <c r="O19" s="363"/>
      <c r="P19" s="363"/>
      <c r="Q19" s="363"/>
      <c r="R19" s="363"/>
      <c r="S19" s="363"/>
      <c r="T19" s="364"/>
    </row>
    <row r="20" spans="1:20" s="232" customFormat="1">
      <c r="A20" s="246" t="s">
        <v>11</v>
      </c>
      <c r="B20" s="237" t="s">
        <v>14</v>
      </c>
      <c r="C20" s="334" t="s">
        <v>11</v>
      </c>
      <c r="D20" s="350" t="s">
        <v>50</v>
      </c>
      <c r="E20" s="441"/>
      <c r="F20" s="340" t="s">
        <v>11</v>
      </c>
      <c r="G20" s="251" t="s">
        <v>25</v>
      </c>
      <c r="H20" s="67" t="s">
        <v>12</v>
      </c>
      <c r="I20" s="68">
        <f>J20+L20</f>
        <v>62.9</v>
      </c>
      <c r="J20" s="69">
        <v>62.9</v>
      </c>
      <c r="K20" s="69"/>
      <c r="L20" s="70"/>
      <c r="M20" s="189">
        <f>N20+P20</f>
        <v>62.9</v>
      </c>
      <c r="N20" s="119">
        <v>62.9</v>
      </c>
      <c r="O20" s="119"/>
      <c r="P20" s="190"/>
      <c r="Q20" s="247">
        <f t="shared" si="2"/>
        <v>0</v>
      </c>
      <c r="R20" s="248">
        <f t="shared" si="3"/>
        <v>0</v>
      </c>
      <c r="S20" s="235"/>
      <c r="T20" s="233"/>
    </row>
    <row r="21" spans="1:20" s="232" customFormat="1" ht="13.5" thickBot="1">
      <c r="A21" s="249"/>
      <c r="B21" s="176"/>
      <c r="C21" s="335"/>
      <c r="D21" s="347"/>
      <c r="E21" s="442"/>
      <c r="F21" s="443"/>
      <c r="G21" s="252" t="s">
        <v>86</v>
      </c>
      <c r="H21" s="59" t="s">
        <v>13</v>
      </c>
      <c r="I21" s="26">
        <f>J21+L21</f>
        <v>62.9</v>
      </c>
      <c r="J21" s="27">
        <f>SUM(J20:J20)</f>
        <v>62.9</v>
      </c>
      <c r="K21" s="27"/>
      <c r="L21" s="28"/>
      <c r="M21" s="26">
        <f>N21+P21</f>
        <v>62.9</v>
      </c>
      <c r="N21" s="27">
        <f>SUM(N20:N20)</f>
        <v>62.9</v>
      </c>
      <c r="O21" s="27"/>
      <c r="P21" s="28"/>
      <c r="Q21" s="212">
        <f t="shared" si="2"/>
        <v>0</v>
      </c>
      <c r="R21" s="213">
        <f t="shared" si="3"/>
        <v>0</v>
      </c>
      <c r="S21" s="236"/>
      <c r="T21" s="234"/>
    </row>
    <row r="22" spans="1:20" ht="31.5" customHeight="1">
      <c r="A22" s="174" t="s">
        <v>11</v>
      </c>
      <c r="B22" s="30" t="s">
        <v>14</v>
      </c>
      <c r="C22" s="250" t="s">
        <v>85</v>
      </c>
      <c r="D22" s="377" t="s">
        <v>48</v>
      </c>
      <c r="E22" s="60"/>
      <c r="F22" s="61" t="s">
        <v>20</v>
      </c>
      <c r="G22" s="179" t="s">
        <v>25</v>
      </c>
      <c r="H22" s="57" t="s">
        <v>12</v>
      </c>
      <c r="I22" s="22">
        <f>J22+L22</f>
        <v>39.900000000000006</v>
      </c>
      <c r="J22" s="23">
        <v>19.100000000000001</v>
      </c>
      <c r="K22" s="23">
        <v>6.1</v>
      </c>
      <c r="L22" s="24">
        <v>20.8</v>
      </c>
      <c r="M22" s="197">
        <f>N22+P22</f>
        <v>39.900000000000006</v>
      </c>
      <c r="N22" s="116">
        <v>19.100000000000001</v>
      </c>
      <c r="O22" s="116">
        <v>6.1</v>
      </c>
      <c r="P22" s="120">
        <v>20.8</v>
      </c>
      <c r="Q22" s="202">
        <f t="shared" si="2"/>
        <v>0</v>
      </c>
      <c r="R22" s="203">
        <f t="shared" si="3"/>
        <v>0</v>
      </c>
      <c r="S22" s="203">
        <f t="shared" ref="S22:S34" si="4">O22-K22</f>
        <v>0</v>
      </c>
      <c r="T22" s="204">
        <f>P22-L22</f>
        <v>0</v>
      </c>
    </row>
    <row r="23" spans="1:20" ht="19.5" customHeight="1">
      <c r="A23" s="19"/>
      <c r="B23" s="20"/>
      <c r="C23" s="182"/>
      <c r="D23" s="378"/>
      <c r="E23" s="62"/>
      <c r="F23" s="63"/>
      <c r="G23" s="64"/>
      <c r="H23" s="65" t="s">
        <v>26</v>
      </c>
      <c r="I23" s="162">
        <f>J23+L23</f>
        <v>225.29000000000002</v>
      </c>
      <c r="J23" s="163">
        <f>225.3-118.31</f>
        <v>106.99000000000001</v>
      </c>
      <c r="K23" s="163">
        <v>34.200000000000003</v>
      </c>
      <c r="L23" s="187">
        <v>118.3</v>
      </c>
      <c r="M23" s="117">
        <f>N23+P23</f>
        <v>225.29000000000002</v>
      </c>
      <c r="N23" s="118">
        <f>225.3-118.31</f>
        <v>106.99000000000001</v>
      </c>
      <c r="O23" s="118">
        <v>34.200000000000003</v>
      </c>
      <c r="P23" s="198">
        <v>118.3</v>
      </c>
      <c r="Q23" s="205">
        <f t="shared" si="2"/>
        <v>0</v>
      </c>
      <c r="R23" s="201">
        <f t="shared" si="3"/>
        <v>0</v>
      </c>
      <c r="S23" s="201">
        <f t="shared" si="4"/>
        <v>0</v>
      </c>
      <c r="T23" s="128">
        <f>P23-L23</f>
        <v>0</v>
      </c>
    </row>
    <row r="24" spans="1:20" ht="24">
      <c r="A24" s="19"/>
      <c r="B24" s="20"/>
      <c r="C24" s="182"/>
      <c r="D24" s="115" t="s">
        <v>38</v>
      </c>
      <c r="E24" s="62"/>
      <c r="F24" s="63"/>
      <c r="G24" s="64"/>
      <c r="H24" s="156" t="s">
        <v>87</v>
      </c>
      <c r="I24" s="157"/>
      <c r="J24" s="158"/>
      <c r="K24" s="158"/>
      <c r="L24" s="159"/>
      <c r="M24" s="253">
        <f>N24+P24</f>
        <v>50</v>
      </c>
      <c r="N24" s="254">
        <v>50</v>
      </c>
      <c r="O24" s="254"/>
      <c r="P24" s="255"/>
      <c r="Q24" s="256">
        <f>M24-I24</f>
        <v>50</v>
      </c>
      <c r="R24" s="257">
        <f>N24-J24</f>
        <v>50</v>
      </c>
      <c r="S24" s="257"/>
      <c r="T24" s="258">
        <f>P24-L24</f>
        <v>0</v>
      </c>
    </row>
    <row r="25" spans="1:20" ht="24">
      <c r="A25" s="19"/>
      <c r="B25" s="20"/>
      <c r="C25" s="182"/>
      <c r="D25" s="101" t="s">
        <v>43</v>
      </c>
      <c r="E25" s="62"/>
      <c r="F25" s="63"/>
      <c r="G25" s="64"/>
      <c r="H25" s="67"/>
      <c r="I25" s="68"/>
      <c r="J25" s="69"/>
      <c r="K25" s="69"/>
      <c r="L25" s="70"/>
      <c r="M25" s="189"/>
      <c r="N25" s="119"/>
      <c r="O25" s="119"/>
      <c r="P25" s="190"/>
      <c r="Q25" s="205"/>
      <c r="R25" s="201"/>
      <c r="S25" s="201"/>
      <c r="T25" s="128"/>
    </row>
    <row r="26" spans="1:20" ht="28.5" customHeight="1" thickBot="1">
      <c r="A26" s="175"/>
      <c r="B26" s="176"/>
      <c r="C26" s="183"/>
      <c r="D26" s="102" t="s">
        <v>47</v>
      </c>
      <c r="E26" s="72"/>
      <c r="F26" s="73"/>
      <c r="G26" s="74"/>
      <c r="H26" s="59" t="s">
        <v>13</v>
      </c>
      <c r="I26" s="26">
        <f>SUM(I22:I23)</f>
        <v>265.19000000000005</v>
      </c>
      <c r="J26" s="27">
        <f>SUM(J22:J23)</f>
        <v>126.09</v>
      </c>
      <c r="K26" s="27">
        <f>K23+K22</f>
        <v>40.300000000000004</v>
      </c>
      <c r="L26" s="28">
        <f>L23+L22</f>
        <v>139.1</v>
      </c>
      <c r="M26" s="26">
        <f>P26+N26</f>
        <v>315.19</v>
      </c>
      <c r="N26" s="27">
        <f>SUM(N22:N24)</f>
        <v>176.09</v>
      </c>
      <c r="O26" s="27">
        <f>O23+O22</f>
        <v>40.300000000000004</v>
      </c>
      <c r="P26" s="28">
        <f>P22+P23+P24</f>
        <v>139.1</v>
      </c>
      <c r="Q26" s="212">
        <f>M26-I26</f>
        <v>49.999999999999943</v>
      </c>
      <c r="R26" s="213">
        <f t="shared" si="3"/>
        <v>50</v>
      </c>
      <c r="S26" s="213">
        <f t="shared" si="4"/>
        <v>0</v>
      </c>
      <c r="T26" s="214">
        <f>P26-L26</f>
        <v>0</v>
      </c>
    </row>
    <row r="27" spans="1:20" ht="29.25" customHeight="1">
      <c r="A27" s="174" t="s">
        <v>11</v>
      </c>
      <c r="B27" s="30" t="s">
        <v>14</v>
      </c>
      <c r="C27" s="250" t="s">
        <v>15</v>
      </c>
      <c r="D27" s="99" t="s">
        <v>49</v>
      </c>
      <c r="E27" s="382"/>
      <c r="F27" s="385" t="s">
        <v>20</v>
      </c>
      <c r="G27" s="388" t="s">
        <v>25</v>
      </c>
      <c r="H27" s="57" t="s">
        <v>12</v>
      </c>
      <c r="I27" s="22">
        <f>J27+L27</f>
        <v>7.9</v>
      </c>
      <c r="J27" s="23">
        <v>7.9</v>
      </c>
      <c r="K27" s="23"/>
      <c r="L27" s="24"/>
      <c r="M27" s="197">
        <f>N27+P27</f>
        <v>7.9</v>
      </c>
      <c r="N27" s="116">
        <v>7.9</v>
      </c>
      <c r="O27" s="116"/>
      <c r="P27" s="120"/>
      <c r="Q27" s="202">
        <f t="shared" si="2"/>
        <v>0</v>
      </c>
      <c r="R27" s="203">
        <f t="shared" si="3"/>
        <v>0</v>
      </c>
      <c r="S27" s="203"/>
      <c r="T27" s="204"/>
    </row>
    <row r="28" spans="1:20" ht="27" customHeight="1">
      <c r="A28" s="19"/>
      <c r="B28" s="20"/>
      <c r="C28" s="182"/>
      <c r="D28" s="100" t="s">
        <v>42</v>
      </c>
      <c r="E28" s="383"/>
      <c r="F28" s="386"/>
      <c r="G28" s="389"/>
      <c r="H28" s="65" t="s">
        <v>26</v>
      </c>
      <c r="I28" s="165">
        <f>J28+L28</f>
        <v>44</v>
      </c>
      <c r="J28" s="163">
        <v>44</v>
      </c>
      <c r="K28" s="163"/>
      <c r="L28" s="166"/>
      <c r="M28" s="199">
        <f>N28+P28</f>
        <v>44</v>
      </c>
      <c r="N28" s="118">
        <v>44</v>
      </c>
      <c r="O28" s="118"/>
      <c r="P28" s="200"/>
      <c r="Q28" s="224">
        <f t="shared" si="2"/>
        <v>0</v>
      </c>
      <c r="R28" s="225">
        <f t="shared" si="3"/>
        <v>0</v>
      </c>
      <c r="S28" s="225"/>
      <c r="T28" s="153"/>
    </row>
    <row r="29" spans="1:20" ht="27" customHeight="1">
      <c r="A29" s="19"/>
      <c r="B29" s="20"/>
      <c r="C29" s="182"/>
      <c r="D29" s="101" t="s">
        <v>39</v>
      </c>
      <c r="E29" s="383"/>
      <c r="F29" s="386"/>
      <c r="G29" s="389"/>
      <c r="H29" s="67"/>
      <c r="I29" s="68"/>
      <c r="J29" s="69"/>
      <c r="K29" s="69"/>
      <c r="L29" s="70"/>
      <c r="M29" s="189"/>
      <c r="N29" s="119"/>
      <c r="O29" s="119"/>
      <c r="P29" s="190"/>
      <c r="Q29" s="226"/>
      <c r="R29" s="227"/>
      <c r="S29" s="227"/>
      <c r="T29" s="228"/>
    </row>
    <row r="30" spans="1:20" ht="26.25" customHeight="1">
      <c r="A30" s="19"/>
      <c r="B30" s="20"/>
      <c r="C30" s="182"/>
      <c r="D30" s="101" t="s">
        <v>41</v>
      </c>
      <c r="E30" s="383"/>
      <c r="F30" s="386"/>
      <c r="G30" s="389"/>
      <c r="H30" s="67"/>
      <c r="I30" s="68"/>
      <c r="J30" s="69"/>
      <c r="K30" s="69"/>
      <c r="L30" s="70"/>
      <c r="M30" s="189"/>
      <c r="N30" s="119"/>
      <c r="O30" s="119"/>
      <c r="P30" s="190"/>
      <c r="Q30" s="209"/>
      <c r="R30" s="210"/>
      <c r="S30" s="210"/>
      <c r="T30" s="211"/>
    </row>
    <row r="31" spans="1:20" ht="30" customHeight="1" thickBot="1">
      <c r="A31" s="175"/>
      <c r="B31" s="176"/>
      <c r="C31" s="183"/>
      <c r="D31" s="102" t="s">
        <v>40</v>
      </c>
      <c r="E31" s="384"/>
      <c r="F31" s="387"/>
      <c r="G31" s="390"/>
      <c r="H31" s="59" t="s">
        <v>13</v>
      </c>
      <c r="I31" s="75">
        <f>SUM(I27:I28)</f>
        <v>51.9</v>
      </c>
      <c r="J31" s="27">
        <f>SUM(J27:J28)</f>
        <v>51.9</v>
      </c>
      <c r="K31" s="27"/>
      <c r="L31" s="28"/>
      <c r="M31" s="75">
        <f>SUM(M27:M28)</f>
        <v>51.9</v>
      </c>
      <c r="N31" s="27">
        <f>SUM(N27:N28)</f>
        <v>51.9</v>
      </c>
      <c r="O31" s="27"/>
      <c r="P31" s="28"/>
      <c r="Q31" s="212">
        <f t="shared" si="2"/>
        <v>0</v>
      </c>
      <c r="R31" s="213">
        <f t="shared" si="3"/>
        <v>0</v>
      </c>
      <c r="S31" s="213"/>
      <c r="T31" s="214"/>
    </row>
    <row r="32" spans="1:20" ht="12.75" customHeight="1" thickBot="1">
      <c r="A32" s="18" t="s">
        <v>11</v>
      </c>
      <c r="B32" s="76" t="s">
        <v>14</v>
      </c>
      <c r="C32" s="360" t="s">
        <v>16</v>
      </c>
      <c r="D32" s="391"/>
      <c r="E32" s="391"/>
      <c r="F32" s="391"/>
      <c r="G32" s="391"/>
      <c r="H32" s="392"/>
      <c r="I32" s="53">
        <f>SUM(I31,I26,I21)</f>
        <v>379.99</v>
      </c>
      <c r="J32" s="78">
        <f>SUM(J31,J26,J21)</f>
        <v>240.89000000000001</v>
      </c>
      <c r="K32" s="54">
        <f>K31+K26+K21</f>
        <v>40.300000000000004</v>
      </c>
      <c r="L32" s="78">
        <f>SUM(L31,L26,L21)</f>
        <v>139.1</v>
      </c>
      <c r="M32" s="53">
        <f>SUM(M31,M26,M21)</f>
        <v>429.98999999999995</v>
      </c>
      <c r="N32" s="78">
        <f>SUM(N31,N26,N21)</f>
        <v>290.89</v>
      </c>
      <c r="O32" s="54">
        <f>O31+O26+O21</f>
        <v>40.300000000000004</v>
      </c>
      <c r="P32" s="78">
        <f>SUM(P31,P26,P21)</f>
        <v>139.1</v>
      </c>
      <c r="Q32" s="215">
        <f t="shared" si="2"/>
        <v>49.999999999999943</v>
      </c>
      <c r="R32" s="216">
        <f t="shared" si="3"/>
        <v>49.999999999999972</v>
      </c>
      <c r="S32" s="216">
        <f t="shared" si="4"/>
        <v>0</v>
      </c>
      <c r="T32" s="217">
        <f>P32-L32</f>
        <v>0</v>
      </c>
    </row>
    <row r="33" spans="1:20" ht="12.75" customHeight="1" thickBot="1">
      <c r="A33" s="174" t="s">
        <v>11</v>
      </c>
      <c r="B33" s="393" t="s">
        <v>17</v>
      </c>
      <c r="C33" s="394"/>
      <c r="D33" s="394"/>
      <c r="E33" s="394"/>
      <c r="F33" s="394"/>
      <c r="G33" s="394"/>
      <c r="H33" s="395"/>
      <c r="I33" s="80">
        <f>I32+I18</f>
        <v>429.39</v>
      </c>
      <c r="J33" s="81">
        <f>J32+J18</f>
        <v>290.29000000000002</v>
      </c>
      <c r="K33" s="81">
        <f>K32</f>
        <v>40.300000000000004</v>
      </c>
      <c r="L33" s="188">
        <f>L32</f>
        <v>139.1</v>
      </c>
      <c r="M33" s="80">
        <f>M32+M18</f>
        <v>479.38999999999993</v>
      </c>
      <c r="N33" s="81">
        <f>N32+N18</f>
        <v>340.28999999999996</v>
      </c>
      <c r="O33" s="81">
        <f>O32</f>
        <v>40.300000000000004</v>
      </c>
      <c r="P33" s="188">
        <f>P32</f>
        <v>139.1</v>
      </c>
      <c r="Q33" s="221">
        <f t="shared" si="2"/>
        <v>49.999999999999943</v>
      </c>
      <c r="R33" s="222">
        <f t="shared" si="3"/>
        <v>49.999999999999943</v>
      </c>
      <c r="S33" s="222">
        <f t="shared" si="4"/>
        <v>0</v>
      </c>
      <c r="T33" s="223">
        <f>P33-L33</f>
        <v>0</v>
      </c>
    </row>
    <row r="34" spans="1:20" ht="12.75" customHeight="1" thickBot="1">
      <c r="A34" s="84" t="s">
        <v>20</v>
      </c>
      <c r="B34" s="371" t="s">
        <v>18</v>
      </c>
      <c r="C34" s="372"/>
      <c r="D34" s="372"/>
      <c r="E34" s="372"/>
      <c r="F34" s="372"/>
      <c r="G34" s="372"/>
      <c r="H34" s="373"/>
      <c r="I34" s="85">
        <f>I33</f>
        <v>429.39</v>
      </c>
      <c r="J34" s="86">
        <f>J33</f>
        <v>290.29000000000002</v>
      </c>
      <c r="K34" s="86">
        <f>K33</f>
        <v>40.300000000000004</v>
      </c>
      <c r="L34" s="87">
        <f>L33</f>
        <v>139.1</v>
      </c>
      <c r="M34" s="85">
        <f>M33</f>
        <v>479.38999999999993</v>
      </c>
      <c r="N34" s="86">
        <f>N33</f>
        <v>340.28999999999996</v>
      </c>
      <c r="O34" s="86">
        <f>O33</f>
        <v>40.300000000000004</v>
      </c>
      <c r="P34" s="87">
        <f>P33</f>
        <v>139.1</v>
      </c>
      <c r="Q34" s="218">
        <f t="shared" si="2"/>
        <v>49.999999999999943</v>
      </c>
      <c r="R34" s="219">
        <f t="shared" si="3"/>
        <v>49.999999999999943</v>
      </c>
      <c r="S34" s="219">
        <f t="shared" si="4"/>
        <v>0</v>
      </c>
      <c r="T34" s="220">
        <f>P34-L34</f>
        <v>0</v>
      </c>
    </row>
    <row r="35" spans="1:20" s="161" customFormat="1" ht="33" customHeight="1">
      <c r="A35" s="400" t="s">
        <v>67</v>
      </c>
      <c r="B35" s="400"/>
      <c r="C35" s="400"/>
      <c r="D35" s="400"/>
      <c r="E35" s="400"/>
      <c r="F35" s="400"/>
      <c r="G35" s="400"/>
      <c r="H35" s="400"/>
      <c r="I35" s="400"/>
      <c r="J35" s="400"/>
      <c r="K35" s="400"/>
      <c r="L35" s="400"/>
      <c r="M35" s="400"/>
      <c r="N35" s="400"/>
      <c r="O35" s="400"/>
      <c r="P35" s="400"/>
      <c r="Q35" s="400"/>
      <c r="R35" s="400"/>
      <c r="S35" s="400"/>
      <c r="T35" s="400"/>
    </row>
    <row r="36" spans="1:20" s="10" customFormat="1" ht="15.75" customHeight="1">
      <c r="A36" s="8"/>
      <c r="B36" s="9"/>
      <c r="C36" s="9"/>
      <c r="D36" s="401" t="s">
        <v>22</v>
      </c>
      <c r="E36" s="401"/>
      <c r="F36" s="401"/>
      <c r="G36" s="401"/>
      <c r="H36" s="401"/>
      <c r="I36" s="401"/>
      <c r="J36" s="401"/>
      <c r="K36" s="401"/>
      <c r="L36" s="401"/>
      <c r="M36" s="401"/>
      <c r="N36" s="401"/>
      <c r="O36" s="401"/>
      <c r="P36" s="401"/>
      <c r="Q36" s="401"/>
      <c r="R36" s="401"/>
      <c r="S36" s="401"/>
      <c r="T36" s="401"/>
    </row>
    <row r="37" spans="1:20" s="10" customFormat="1" ht="12" customHeight="1" thickBot="1">
      <c r="A37" s="8"/>
      <c r="B37" s="9"/>
      <c r="C37" s="9"/>
      <c r="D37" s="9"/>
      <c r="E37" s="9"/>
      <c r="F37" s="9"/>
      <c r="G37" s="9"/>
      <c r="H37" s="11"/>
      <c r="I37" s="399"/>
      <c r="J37" s="399"/>
      <c r="K37" s="399"/>
      <c r="L37" s="399"/>
    </row>
    <row r="38" spans="1:20" s="90" customFormat="1" ht="31.5" customHeight="1" thickBot="1">
      <c r="B38" s="91"/>
      <c r="C38" s="91"/>
      <c r="D38" s="430" t="s">
        <v>19</v>
      </c>
      <c r="E38" s="431"/>
      <c r="F38" s="431"/>
      <c r="G38" s="431"/>
      <c r="H38" s="432"/>
      <c r="I38" s="433" t="s">
        <v>52</v>
      </c>
      <c r="J38" s="434"/>
      <c r="K38" s="434"/>
      <c r="L38" s="435"/>
      <c r="M38" s="459" t="s">
        <v>82</v>
      </c>
      <c r="N38" s="460"/>
      <c r="O38" s="460"/>
      <c r="P38" s="461"/>
      <c r="Q38" s="470" t="s">
        <v>83</v>
      </c>
      <c r="R38" s="471"/>
      <c r="S38" s="471"/>
      <c r="T38" s="472"/>
    </row>
    <row r="39" spans="1:20" ht="12.75" customHeight="1">
      <c r="A39" s="2"/>
      <c r="B39" s="12"/>
      <c r="C39" s="12"/>
      <c r="D39" s="436" t="s">
        <v>21</v>
      </c>
      <c r="E39" s="437"/>
      <c r="F39" s="437"/>
      <c r="G39" s="437"/>
      <c r="H39" s="437"/>
      <c r="I39" s="438">
        <f>I40</f>
        <v>160.1</v>
      </c>
      <c r="J39" s="439"/>
      <c r="K39" s="439"/>
      <c r="L39" s="440"/>
      <c r="M39" s="462">
        <f>M41+M40</f>
        <v>210.1</v>
      </c>
      <c r="N39" s="463"/>
      <c r="O39" s="463"/>
      <c r="P39" s="463"/>
      <c r="Q39" s="444">
        <f>Q40+Q41</f>
        <v>50</v>
      </c>
      <c r="R39" s="445"/>
      <c r="S39" s="445"/>
      <c r="T39" s="446"/>
    </row>
    <row r="40" spans="1:20" ht="13.5" customHeight="1">
      <c r="A40" s="2"/>
      <c r="B40" s="13"/>
      <c r="C40" s="13"/>
      <c r="D40" s="473" t="s">
        <v>33</v>
      </c>
      <c r="E40" s="474"/>
      <c r="F40" s="474"/>
      <c r="G40" s="474"/>
      <c r="H40" s="475"/>
      <c r="I40" s="476">
        <f>SUMIF(H12:H30,"SB",I12:I30)</f>
        <v>160.1</v>
      </c>
      <c r="J40" s="477"/>
      <c r="K40" s="477"/>
      <c r="L40" s="478"/>
      <c r="M40" s="423">
        <f>SUMIF(H12:H28,H12,M12:M28)</f>
        <v>160.1</v>
      </c>
      <c r="N40" s="424"/>
      <c r="O40" s="424"/>
      <c r="P40" s="425"/>
      <c r="Q40" s="423">
        <f>M40-I40</f>
        <v>0</v>
      </c>
      <c r="R40" s="447"/>
      <c r="S40" s="447"/>
      <c r="T40" s="448"/>
    </row>
    <row r="41" spans="1:20" ht="13.5" customHeight="1">
      <c r="A41" s="2"/>
      <c r="B41" s="13"/>
      <c r="C41" s="13"/>
      <c r="D41" s="473" t="s">
        <v>88</v>
      </c>
      <c r="E41" s="474"/>
      <c r="F41" s="474"/>
      <c r="G41" s="474"/>
      <c r="H41" s="475"/>
      <c r="I41" s="476"/>
      <c r="J41" s="477"/>
      <c r="K41" s="477"/>
      <c r="L41" s="478"/>
      <c r="M41" s="423">
        <f>M24</f>
        <v>50</v>
      </c>
      <c r="N41" s="424"/>
      <c r="O41" s="424"/>
      <c r="P41" s="425"/>
      <c r="Q41" s="426">
        <f>M41-I41</f>
        <v>50</v>
      </c>
      <c r="R41" s="427"/>
      <c r="S41" s="427"/>
      <c r="T41" s="428"/>
    </row>
    <row r="42" spans="1:20" ht="15" customHeight="1" thickBot="1">
      <c r="A42" s="2"/>
      <c r="B42" s="14"/>
      <c r="C42" s="14"/>
      <c r="D42" s="479" t="s">
        <v>32</v>
      </c>
      <c r="E42" s="480"/>
      <c r="F42" s="480"/>
      <c r="G42" s="480"/>
      <c r="H42" s="480"/>
      <c r="I42" s="481">
        <f>SUM(I43:L43)</f>
        <v>269.29000000000002</v>
      </c>
      <c r="J42" s="482"/>
      <c r="K42" s="482"/>
      <c r="L42" s="483"/>
      <c r="M42" s="464">
        <f>SUM(M43)</f>
        <v>269.29000000000002</v>
      </c>
      <c r="N42" s="465"/>
      <c r="O42" s="465"/>
      <c r="P42" s="465"/>
      <c r="Q42" s="449">
        <f>M42-I42</f>
        <v>0</v>
      </c>
      <c r="R42" s="450"/>
      <c r="S42" s="450"/>
      <c r="T42" s="451"/>
    </row>
    <row r="43" spans="1:20" ht="13.5" thickBot="1">
      <c r="A43" s="2"/>
      <c r="B43" s="13"/>
      <c r="C43" s="13"/>
      <c r="D43" s="282" t="s">
        <v>34</v>
      </c>
      <c r="E43" s="283"/>
      <c r="F43" s="283"/>
      <c r="G43" s="283"/>
      <c r="H43" s="284"/>
      <c r="I43" s="455">
        <f>SUMIF(H12:H34,"ES",I12:I34)</f>
        <v>269.29000000000002</v>
      </c>
      <c r="J43" s="286"/>
      <c r="K43" s="286"/>
      <c r="L43" s="287"/>
      <c r="M43" s="452">
        <f>SUMIF(H12:H28,H28,M12:M28)</f>
        <v>269.29000000000002</v>
      </c>
      <c r="N43" s="466"/>
      <c r="O43" s="466"/>
      <c r="P43" s="467"/>
      <c r="Q43" s="452">
        <f>M43-I43</f>
        <v>0</v>
      </c>
      <c r="R43" s="453"/>
      <c r="S43" s="453"/>
      <c r="T43" s="454"/>
    </row>
    <row r="44" spans="1:20" ht="13.5" thickBot="1">
      <c r="A44" s="2"/>
      <c r="B44" s="12"/>
      <c r="C44" s="12"/>
      <c r="D44" s="259" t="s">
        <v>13</v>
      </c>
      <c r="E44" s="260"/>
      <c r="F44" s="260"/>
      <c r="G44" s="260"/>
      <c r="H44" s="261"/>
      <c r="I44" s="484">
        <f>I39+I42</f>
        <v>429.39</v>
      </c>
      <c r="J44" s="263"/>
      <c r="K44" s="263"/>
      <c r="L44" s="264"/>
      <c r="M44" s="456">
        <f>M42+M39</f>
        <v>479.39</v>
      </c>
      <c r="N44" s="468"/>
      <c r="O44" s="468"/>
      <c r="P44" s="469"/>
      <c r="Q44" s="456">
        <f>Q42+Q39</f>
        <v>50</v>
      </c>
      <c r="R44" s="457"/>
      <c r="S44" s="457"/>
      <c r="T44" s="458"/>
    </row>
    <row r="45" spans="1:20">
      <c r="C45" s="2"/>
      <c r="D45" s="15"/>
      <c r="E45" s="15"/>
      <c r="F45" s="15"/>
      <c r="G45" s="15"/>
      <c r="H45" s="15"/>
      <c r="I45" s="16"/>
      <c r="J45" s="16"/>
      <c r="K45" s="6"/>
      <c r="L45" s="6"/>
    </row>
  </sheetData>
  <mergeCells count="85">
    <mergeCell ref="F5:F7"/>
    <mergeCell ref="E5:E7"/>
    <mergeCell ref="P6:P7"/>
    <mergeCell ref="Q6:Q7"/>
    <mergeCell ref="B10:T10"/>
    <mergeCell ref="A5:A7"/>
    <mergeCell ref="B5:B7"/>
    <mergeCell ref="C5:C7"/>
    <mergeCell ref="D5:D7"/>
    <mergeCell ref="G5:G7"/>
    <mergeCell ref="H5:H7"/>
    <mergeCell ref="I5:L5"/>
    <mergeCell ref="I6:I7"/>
    <mergeCell ref="J6:K6"/>
    <mergeCell ref="L6:L7"/>
    <mergeCell ref="C14:C15"/>
    <mergeCell ref="D14:D15"/>
    <mergeCell ref="E14:E15"/>
    <mergeCell ref="F12:F13"/>
    <mergeCell ref="E12:E13"/>
    <mergeCell ref="C11:T11"/>
    <mergeCell ref="A8:T8"/>
    <mergeCell ref="A9:T9"/>
    <mergeCell ref="A12:A13"/>
    <mergeCell ref="B12:B13"/>
    <mergeCell ref="C12:C13"/>
    <mergeCell ref="D12:D13"/>
    <mergeCell ref="D41:H41"/>
    <mergeCell ref="I41:L41"/>
    <mergeCell ref="D44:H44"/>
    <mergeCell ref="I44:L44"/>
    <mergeCell ref="M5:P5"/>
    <mergeCell ref="Q5:T5"/>
    <mergeCell ref="M6:M7"/>
    <mergeCell ref="N6:O6"/>
    <mergeCell ref="R6:S6"/>
    <mergeCell ref="T6:T7"/>
    <mergeCell ref="Q44:T44"/>
    <mergeCell ref="M38:P38"/>
    <mergeCell ref="M39:P39"/>
    <mergeCell ref="M40:P40"/>
    <mergeCell ref="M42:P42"/>
    <mergeCell ref="M43:P43"/>
    <mergeCell ref="M44:P44"/>
    <mergeCell ref="Q38:T38"/>
    <mergeCell ref="Q39:T39"/>
    <mergeCell ref="Q40:T40"/>
    <mergeCell ref="Q42:T42"/>
    <mergeCell ref="Q43:T43"/>
    <mergeCell ref="D43:H43"/>
    <mergeCell ref="I43:L43"/>
    <mergeCell ref="D40:H40"/>
    <mergeCell ref="I40:L40"/>
    <mergeCell ref="D42:H42"/>
    <mergeCell ref="I42:L42"/>
    <mergeCell ref="A1:T1"/>
    <mergeCell ref="D36:T36"/>
    <mergeCell ref="B33:H33"/>
    <mergeCell ref="B34:H34"/>
    <mergeCell ref="A35:T35"/>
    <mergeCell ref="D22:D23"/>
    <mergeCell ref="E27:E31"/>
    <mergeCell ref="F27:F31"/>
    <mergeCell ref="G27:G31"/>
    <mergeCell ref="C32:H32"/>
    <mergeCell ref="A2:T2"/>
    <mergeCell ref="A3:T3"/>
    <mergeCell ref="S4:T4"/>
    <mergeCell ref="I37:L37"/>
    <mergeCell ref="D38:H38"/>
    <mergeCell ref="I38:L38"/>
    <mergeCell ref="C18:H18"/>
    <mergeCell ref="C20:C21"/>
    <mergeCell ref="D20:D21"/>
    <mergeCell ref="E20:E21"/>
    <mergeCell ref="C16:C17"/>
    <mergeCell ref="D16:D17"/>
    <mergeCell ref="E16:E17"/>
    <mergeCell ref="G12:G13"/>
    <mergeCell ref="M41:P41"/>
    <mergeCell ref="Q41:T41"/>
    <mergeCell ref="D39:H39"/>
    <mergeCell ref="I39:L39"/>
    <mergeCell ref="F20:F21"/>
    <mergeCell ref="C19:T19"/>
  </mergeCells>
  <phoneticPr fontId="0" type="noConversion"/>
  <printOptions horizontalCentered="1"/>
  <pageMargins left="0.31496062992125984" right="0.31496062992125984" top="0.35433070866141736" bottom="0.35433070866141736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0"/>
  <sheetViews>
    <sheetView workbookViewId="0">
      <selection activeCell="F27" sqref="F27"/>
    </sheetView>
  </sheetViews>
  <sheetFormatPr defaultRowHeight="15.75"/>
  <cols>
    <col min="1" max="1" width="22.7109375" style="167" customWidth="1"/>
    <col min="2" max="2" width="60.7109375" style="167" customWidth="1"/>
    <col min="3" max="16384" width="9.140625" style="167"/>
  </cols>
  <sheetData>
    <row r="1" spans="1:2">
      <c r="A1" s="507" t="s">
        <v>69</v>
      </c>
      <c r="B1" s="507"/>
    </row>
    <row r="2" spans="1:2" ht="31.5">
      <c r="A2" s="168" t="s">
        <v>6</v>
      </c>
      <c r="B2" s="169" t="s">
        <v>70</v>
      </c>
    </row>
    <row r="3" spans="1:2">
      <c r="A3" s="168">
        <v>1</v>
      </c>
      <c r="B3" s="169" t="s">
        <v>71</v>
      </c>
    </row>
    <row r="4" spans="1:2">
      <c r="A4" s="168">
        <v>2</v>
      </c>
      <c r="B4" s="169" t="s">
        <v>72</v>
      </c>
    </row>
    <row r="5" spans="1:2">
      <c r="A5" s="168">
        <v>3</v>
      </c>
      <c r="B5" s="169" t="s">
        <v>73</v>
      </c>
    </row>
    <row r="6" spans="1:2">
      <c r="A6" s="168">
        <v>4</v>
      </c>
      <c r="B6" s="169" t="s">
        <v>74</v>
      </c>
    </row>
    <row r="7" spans="1:2">
      <c r="A7" s="168">
        <v>5</v>
      </c>
      <c r="B7" s="169" t="s">
        <v>75</v>
      </c>
    </row>
    <row r="8" spans="1:2">
      <c r="A8" s="168">
        <v>6</v>
      </c>
      <c r="B8" s="169" t="s">
        <v>76</v>
      </c>
    </row>
    <row r="9" spans="1:2" ht="15.75" customHeight="1"/>
    <row r="10" spans="1:2" ht="15.75" customHeight="1">
      <c r="A10" s="508" t="s">
        <v>77</v>
      </c>
      <c r="B10" s="508"/>
    </row>
  </sheetData>
  <mergeCells count="2">
    <mergeCell ref="A1:B1"/>
    <mergeCell ref="A10:B10"/>
  </mergeCells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4</vt:i4>
      </vt:variant>
    </vt:vector>
  </HeadingPairs>
  <TitlesOfParts>
    <vt:vector size="7" baseType="lpstr">
      <vt:lpstr>SVP 2013-2015</vt:lpstr>
      <vt:lpstr>Lyginamasis</vt:lpstr>
      <vt:lpstr>Asignavimų valdydojai</vt:lpstr>
      <vt:lpstr>Lyginamasis!Spausdinimo_sritis</vt:lpstr>
      <vt:lpstr>'SVP 2013-2015'!Spausdinimo_sritis</vt:lpstr>
      <vt:lpstr>Lyginamasis!Spausdinti_pavadinimus</vt:lpstr>
      <vt:lpstr>'SVP 2013-2015'!Spausdinti_pavadinimus</vt:lpstr>
    </vt:vector>
  </TitlesOfParts>
  <Company>Valdyba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I.Steponaviciene</dc:creator>
  <cp:lastModifiedBy>V.Palaimiene</cp:lastModifiedBy>
  <cp:lastPrinted>2013-07-12T06:26:38Z</cp:lastPrinted>
  <dcterms:created xsi:type="dcterms:W3CDTF">2005-11-15T09:07:30Z</dcterms:created>
  <dcterms:modified xsi:type="dcterms:W3CDTF">2013-07-15T06:25:11Z</dcterms:modified>
</cp:coreProperties>
</file>