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9200" windowHeight="11580"/>
  </bookViews>
  <sheets>
    <sheet name="SVP 2013-2015" sheetId="5" r:id="rId1"/>
    <sheet name="Asignavimų valdydojai" sheetId="6" r:id="rId2"/>
  </sheets>
  <definedNames>
    <definedName name="_xlnm.Print_Area" localSheetId="0">'SVP 2013-2015'!$A$1:$R$47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L28" i="5" l="1"/>
  <c r="I28" i="5"/>
  <c r="J28" i="5"/>
  <c r="I26" i="5"/>
  <c r="J24" i="5" l="1"/>
  <c r="L24" i="5"/>
  <c r="K36" i="5" l="1"/>
  <c r="N45" i="5"/>
  <c r="M45" i="5"/>
  <c r="N44" i="5"/>
  <c r="M44" i="5"/>
  <c r="N42" i="5"/>
  <c r="N41" i="5" s="1"/>
  <c r="M42" i="5"/>
  <c r="M41" i="5"/>
  <c r="M46" i="5" s="1"/>
  <c r="M33" i="5"/>
  <c r="M34" i="5" s="1"/>
  <c r="J33" i="5"/>
  <c r="I30" i="5"/>
  <c r="I29" i="5"/>
  <c r="I33" i="5" s="1"/>
  <c r="N28" i="5"/>
  <c r="M28" i="5"/>
  <c r="L34" i="5"/>
  <c r="L35" i="5" s="1"/>
  <c r="L36" i="5" s="1"/>
  <c r="K28" i="5"/>
  <c r="K34" i="5" s="1"/>
  <c r="K35" i="5" s="1"/>
  <c r="J25" i="5"/>
  <c r="J34" i="5" s="1"/>
  <c r="I25" i="5"/>
  <c r="I45" i="5" s="1"/>
  <c r="I44" i="5" s="1"/>
  <c r="I24" i="5"/>
  <c r="N23" i="5"/>
  <c r="N34" i="5" s="1"/>
  <c r="M23" i="5"/>
  <c r="J23" i="5"/>
  <c r="I23" i="5" s="1"/>
  <c r="I22" i="5"/>
  <c r="N19" i="5"/>
  <c r="N20" i="5" s="1"/>
  <c r="M19" i="5"/>
  <c r="M20" i="5" s="1"/>
  <c r="N17" i="5"/>
  <c r="M17" i="5"/>
  <c r="J17" i="5"/>
  <c r="J20" i="5" s="1"/>
  <c r="I20" i="5" s="1"/>
  <c r="I17" i="5"/>
  <c r="I16" i="5"/>
  <c r="N15" i="5"/>
  <c r="M15" i="5"/>
  <c r="J15" i="5"/>
  <c r="I15" i="5" s="1"/>
  <c r="I14" i="5"/>
  <c r="N13" i="5"/>
  <c r="M13" i="5"/>
  <c r="J13" i="5"/>
  <c r="I13" i="5"/>
  <c r="I12" i="5"/>
  <c r="I42" i="5" s="1"/>
  <c r="I41" i="5" s="1"/>
  <c r="N35" i="5" l="1"/>
  <c r="N36" i="5" s="1"/>
  <c r="I46" i="5"/>
  <c r="J35" i="5"/>
  <c r="J36" i="5" s="1"/>
  <c r="M35" i="5"/>
  <c r="M36" i="5" s="1"/>
  <c r="N46" i="5"/>
  <c r="I34" i="5"/>
  <c r="I35" i="5" s="1"/>
  <c r="I36" i="5" s="1"/>
</calcChain>
</file>

<file path=xl/sharedStrings.xml><?xml version="1.0" encoding="utf-8"?>
<sst xmlns="http://schemas.openxmlformats.org/spreadsheetml/2006/main" count="141" uniqueCount="84">
  <si>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</si>
  <si>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</si>
  <si>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</si>
  <si>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</si>
  <si>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</si>
  <si>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</si>
  <si>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</si>
  <si>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</si>
  <si>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</si>
  <si>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</si>
  <si>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</si>
  <si>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</si>
  <si>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</si>
  <si>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</si>
  <si>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</si>
  <si>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</si>
  <si>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</si>
  <si>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</si>
  <si>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</si>
  <si>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</si>
  <si>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</si>
  <si>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</si>
  <si>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</si>
  <si>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 xml:space="preserve">Jaunimo situacijos Klaipėdoje tyrimas </t>
  </si>
  <si>
    <t>04</t>
  </si>
  <si>
    <t>1</t>
  </si>
  <si>
    <t>ES</t>
  </si>
  <si>
    <t>Pavadinimas</t>
  </si>
  <si>
    <t>Turtui įsigyti ir finansiniams įsipareigojimams vykdyti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</si>
  <si>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</si>
  <si>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</si>
  <si>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</si>
  <si>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</si>
  <si>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</si>
  <si>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</si>
  <si>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</si>
  <si>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</si>
  <si>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2014-ųjų metų lėšų poreikis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</si>
  <si>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</si>
  <si>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</si>
  <si>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</si>
  <si>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</si>
  <si>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</si>
  <si>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</si>
  <si>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TIKSLŲ, UŽDAVINIŲ, PRIEMONIŲ IR PRIEMONIŲ IŠLAIDŲ SUVESTINĖ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</si>
  <si>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</si>
  <si>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</si>
  <si>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</si>
  <si>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įgyvendinimas bendradarbiaujant su Liepojos jaunimo centru</t>
    </r>
    <r>
      <rPr>
        <sz val="9"/>
        <rFont val="Times New Roman"/>
        <family val="1"/>
        <charset val="186"/>
      </rPr>
      <t>:</t>
    </r>
  </si>
  <si>
    <r>
      <t xml:space="preserve">ES projekto </t>
    </r>
    <r>
      <rPr>
        <b/>
        <sz val="9"/>
        <rFont val="Times New Roman"/>
        <family val="1"/>
        <charset val="186"/>
      </rPr>
      <t>„Integruotos jaunimo politikos plėtra“</t>
    </r>
    <r>
      <rPr>
        <sz val="9"/>
        <rFont val="Times New Roman"/>
        <family val="1"/>
        <charset val="186"/>
      </rPr>
      <t xml:space="preserve"> (nuo 2012-04-02 iki 2013-05-01) įgyvendinimas </t>
    </r>
  </si>
  <si>
    <t>Atviros erdvės jaunimo centro (I. Simonaitytės g. 24) veiklos tęstinumo užtikrinimas</t>
  </si>
  <si>
    <t>2015-ųjų metų lėšų poreikis</t>
  </si>
  <si>
    <t>2013-ųjų metų  asignavimų planas</t>
  </si>
  <si>
    <t>2013 m.</t>
  </si>
  <si>
    <t>2014 m.</t>
  </si>
  <si>
    <t>2015 m.</t>
  </si>
  <si>
    <t>Funkcinės klasifikacijos kodas*</t>
  </si>
  <si>
    <t>Surengta forumų, renginių, sk.</t>
  </si>
  <si>
    <t>Atliktas tyrimas</t>
  </si>
  <si>
    <t>Įrengta grafinio dizaino ir vaizdo studija, vnt.</t>
  </si>
  <si>
    <t>Suorganizuota jaunimo renginių, sk.</t>
  </si>
  <si>
    <t>60</t>
  </si>
  <si>
    <t>70</t>
  </si>
  <si>
    <t>Į centro veiklą įtraukta jaunų žmonių, sk.</t>
  </si>
  <si>
    <t>2014 m. poreikis</t>
  </si>
  <si>
    <t>2015 m. poreikis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</si>
  <si>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</si>
  <si>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</si>
  <si>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Išleista informacinių leidinių, pojektų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</si>
  <si>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</si>
  <si>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</si>
  <si>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</si>
  <si>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</si>
  <si>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</si>
  <si>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</si>
  <si>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</si>
  <si>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</si>
  <si>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</si>
  <si>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</si>
  <si>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Iš dalies finansuota projektų, sk.</t>
  </si>
  <si>
    <r>
      <t>2013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2015 M. KLAIPĖDOS MIESTO SAVIVALDYBĖS</t>
    </r>
  </si>
  <si>
    <t>Strateginis tikslas 03.  Užtikrinti gyventojams aukštą švietimo, kultūros, socialinių, sporto ir sveikatos apsaugos paslaugų kokybę ir prieinamumą</t>
  </si>
  <si>
    <t>2</t>
  </si>
  <si>
    <t>SB(VPL)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</si>
</sst>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11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1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/>
    <xf numFmtId="49" fontId="3" fillId="4" borderId="24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9" xfId="0" applyNumberFormat="1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right" vertical="top" wrapText="1"/>
    </xf>
    <xf numFmtId="164" fontId="7" fillId="2" borderId="33" xfId="0" applyNumberFormat="1" applyFont="1" applyFill="1" applyBorder="1" applyAlignment="1">
      <alignment horizontal="center" vertical="top"/>
    </xf>
    <xf numFmtId="164" fontId="7" fillId="2" borderId="34" xfId="0" applyNumberFormat="1" applyFont="1" applyFill="1" applyBorder="1" applyAlignment="1">
      <alignment horizontal="center" vertical="top"/>
    </xf>
    <xf numFmtId="164" fontId="7" fillId="2" borderId="36" xfId="0" applyNumberFormat="1" applyFont="1" applyFill="1" applyBorder="1" applyAlignment="1">
      <alignment horizontal="center" vertical="top"/>
    </xf>
    <xf numFmtId="164" fontId="7" fillId="2" borderId="9" xfId="0" applyNumberFormat="1" applyFont="1" applyFill="1" applyBorder="1" applyAlignment="1">
      <alignment horizontal="center" vertical="top"/>
    </xf>
    <xf numFmtId="49" fontId="3" fillId="5" borderId="27" xfId="0" applyNumberFormat="1" applyFont="1" applyFill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4" fillId="2" borderId="18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 wrapText="1"/>
    </xf>
    <xf numFmtId="164" fontId="3" fillId="2" borderId="32" xfId="0" applyNumberFormat="1" applyFont="1" applyFill="1" applyBorder="1" applyAlignment="1">
      <alignment horizontal="center" vertical="top"/>
    </xf>
    <xf numFmtId="164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center" vertical="top"/>
    </xf>
    <xf numFmtId="164" fontId="3" fillId="2" borderId="35" xfId="0" applyNumberFormat="1" applyFont="1" applyFill="1" applyBorder="1" applyAlignment="1">
      <alignment horizontal="center" vertical="top"/>
    </xf>
    <xf numFmtId="164" fontId="3" fillId="2" borderId="36" xfId="0" applyNumberFormat="1" applyFont="1" applyFill="1" applyBorder="1" applyAlignment="1">
      <alignment horizontal="center" vertical="top"/>
    </xf>
    <xf numFmtId="164" fontId="4" fillId="2" borderId="49" xfId="0" applyNumberFormat="1" applyFont="1" applyFill="1" applyBorder="1" applyAlignment="1">
      <alignment horizontal="center" vertical="top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3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3" fillId="2" borderId="33" xfId="0" applyNumberFormat="1" applyFont="1" applyFill="1" applyBorder="1" applyAlignment="1">
      <alignment horizontal="center" vertical="top"/>
    </xf>
    <xf numFmtId="164" fontId="4" fillId="2" borderId="26" xfId="0" applyNumberFormat="1" applyFont="1" applyFill="1" applyBorder="1" applyAlignment="1">
      <alignment horizontal="center" vertical="top"/>
    </xf>
    <xf numFmtId="164" fontId="4" fillId="2" borderId="27" xfId="0" applyNumberFormat="1" applyFont="1" applyFill="1" applyBorder="1" applyAlignment="1">
      <alignment horizontal="center" vertical="top"/>
    </xf>
    <xf numFmtId="164" fontId="4" fillId="2" borderId="29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/>
    </xf>
    <xf numFmtId="49" fontId="3" fillId="5" borderId="18" xfId="0" applyNumberFormat="1" applyFont="1" applyFill="1" applyBorder="1" applyAlignment="1">
      <alignment horizontal="center" vertical="top"/>
    </xf>
    <xf numFmtId="164" fontId="3" fillId="5" borderId="24" xfId="0" applyNumberFormat="1" applyFont="1" applyFill="1" applyBorder="1" applyAlignment="1">
      <alignment horizontal="center" vertical="top"/>
    </xf>
    <xf numFmtId="164" fontId="3" fillId="5" borderId="40" xfId="0" applyNumberFormat="1" applyFont="1" applyFill="1" applyBorder="1" applyAlignment="1">
      <alignment horizontal="center" vertical="top"/>
    </xf>
    <xf numFmtId="164" fontId="3" fillId="5" borderId="42" xfId="0" applyNumberFormat="1" applyFont="1" applyFill="1" applyBorder="1" applyAlignment="1">
      <alignment horizontal="center" vertical="top"/>
    </xf>
    <xf numFmtId="164" fontId="3" fillId="5" borderId="3" xfId="0" applyNumberFormat="1" applyFont="1" applyFill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164" fontId="6" fillId="6" borderId="48" xfId="0" applyNumberFormat="1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vertical="top"/>
    </xf>
    <xf numFmtId="49" fontId="6" fillId="0" borderId="47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 vertical="top"/>
    </xf>
    <xf numFmtId="49" fontId="6" fillId="0" borderId="43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/>
    </xf>
    <xf numFmtId="0" fontId="6" fillId="0" borderId="52" xfId="0" applyFont="1" applyBorder="1" applyAlignment="1">
      <alignment horizontal="center" vertical="top"/>
    </xf>
    <xf numFmtId="164" fontId="6" fillId="6" borderId="52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4" fontId="6" fillId="2" borderId="18" xfId="0" applyNumberFormat="1" applyFont="1" applyFill="1" applyBorder="1" applyAlignment="1">
      <alignment horizontal="center" vertical="top"/>
    </xf>
    <xf numFmtId="164" fontId="6" fillId="2" borderId="21" xfId="0" applyNumberFormat="1" applyFont="1" applyFill="1" applyBorder="1" applyAlignment="1">
      <alignment horizontal="center" vertical="top"/>
    </xf>
    <xf numFmtId="164" fontId="6" fillId="6" borderId="4" xfId="0" applyNumberFormat="1" applyFont="1" applyFill="1" applyBorder="1" applyAlignment="1">
      <alignment horizontal="center" vertical="top" wrapText="1"/>
    </xf>
    <xf numFmtId="0" fontId="10" fillId="0" borderId="30" xfId="0" applyFont="1" applyBorder="1" applyAlignment="1">
      <alignment vertical="top"/>
    </xf>
    <xf numFmtId="49" fontId="6" fillId="0" borderId="45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164" fontId="7" fillId="2" borderId="32" xfId="0" applyNumberFormat="1" applyFont="1" applyFill="1" applyBorder="1" applyAlignment="1">
      <alignment horizontal="center" vertical="top"/>
    </xf>
    <xf numFmtId="49" fontId="3" fillId="5" borderId="40" xfId="0" applyNumberFormat="1" applyFont="1" applyFill="1" applyBorder="1" applyAlignment="1">
      <alignment horizontal="center" vertical="top"/>
    </xf>
    <xf numFmtId="164" fontId="3" fillId="5" borderId="5" xfId="0" applyNumberFormat="1" applyFont="1" applyFill="1" applyBorder="1" applyAlignment="1">
      <alignment horizontal="center" vertical="top"/>
    </xf>
    <xf numFmtId="164" fontId="3" fillId="5" borderId="41" xfId="0" applyNumberFormat="1" applyFont="1" applyFill="1" applyBorder="1" applyAlignment="1">
      <alignment horizontal="center" vertical="top"/>
    </xf>
    <xf numFmtId="164" fontId="3" fillId="5" borderId="58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164" fontId="3" fillId="4" borderId="40" xfId="0" applyNumberFormat="1" applyFont="1" applyFill="1" applyBorder="1" applyAlignment="1">
      <alignment horizontal="center" vertical="top"/>
    </xf>
    <xf numFmtId="164" fontId="3" fillId="4" borderId="58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49" fontId="3" fillId="3" borderId="24" xfId="0" applyNumberFormat="1" applyFont="1" applyFill="1" applyBorder="1" applyAlignment="1">
      <alignment vertical="top"/>
    </xf>
    <xf numFmtId="164" fontId="3" fillId="3" borderId="24" xfId="0" applyNumberFormat="1" applyFont="1" applyFill="1" applyBorder="1" applyAlignment="1">
      <alignment horizontal="center" vertical="top"/>
    </xf>
    <xf numFmtId="164" fontId="3" fillId="3" borderId="40" xfId="0" applyNumberFormat="1" applyFont="1" applyFill="1" applyBorder="1" applyAlignment="1">
      <alignment horizontal="center" vertical="top"/>
    </xf>
    <xf numFmtId="164" fontId="3" fillId="3" borderId="42" xfId="0" applyNumberFormat="1" applyFont="1" applyFill="1" applyBorder="1" applyAlignment="1">
      <alignment horizontal="center" vertical="top"/>
    </xf>
    <xf numFmtId="164" fontId="3" fillId="3" borderId="3" xfId="0" applyNumberFormat="1" applyFont="1" applyFill="1" applyBorder="1" applyAlignment="1">
      <alignment horizontal="center" vertical="top"/>
    </xf>
    <xf numFmtId="164" fontId="4" fillId="2" borderId="25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9" fontId="3" fillId="7" borderId="3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 textRotation="90" wrapText="1"/>
    </xf>
    <xf numFmtId="49" fontId="3" fillId="7" borderId="5" xfId="0" applyNumberFormat="1" applyFont="1" applyFill="1" applyBorder="1" applyAlignment="1">
      <alignment vertical="top"/>
    </xf>
    <xf numFmtId="49" fontId="3" fillId="7" borderId="41" xfId="0" applyNumberFormat="1" applyFont="1" applyFill="1" applyBorder="1" applyAlignment="1">
      <alignment vertical="top"/>
    </xf>
    <xf numFmtId="49" fontId="3" fillId="7" borderId="41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4" xfId="0" applyNumberFormat="1" applyFont="1" applyFill="1" applyBorder="1" applyAlignment="1">
      <alignment horizontal="center" vertical="top"/>
    </xf>
    <xf numFmtId="0" fontId="6" fillId="9" borderId="47" xfId="0" applyFont="1" applyFill="1" applyBorder="1" applyAlignment="1">
      <alignment horizontal="left" vertical="top" wrapText="1"/>
    </xf>
    <xf numFmtId="0" fontId="6" fillId="9" borderId="57" xfId="0" applyFont="1" applyFill="1" applyBorder="1" applyAlignment="1">
      <alignment vertical="top" wrapText="1"/>
    </xf>
    <xf numFmtId="0" fontId="6" fillId="9" borderId="59" xfId="0" applyFont="1" applyFill="1" applyBorder="1" applyAlignment="1">
      <alignment vertical="top" wrapText="1"/>
    </xf>
    <xf numFmtId="0" fontId="6" fillId="9" borderId="35" xfId="0" applyFont="1" applyFill="1" applyBorder="1" applyAlignment="1">
      <alignment vertical="top" wrapText="1"/>
    </xf>
    <xf numFmtId="164" fontId="6" fillId="0" borderId="8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6" fillId="6" borderId="28" xfId="0" applyNumberFormat="1" applyFont="1" applyFill="1" applyBorder="1" applyAlignment="1">
      <alignment horizontal="center" vertical="top" wrapText="1"/>
    </xf>
    <xf numFmtId="164" fontId="6" fillId="6" borderId="56" xfId="0" applyNumberFormat="1" applyFont="1" applyFill="1" applyBorder="1" applyAlignment="1">
      <alignment horizontal="center" vertical="top" wrapText="1"/>
    </xf>
    <xf numFmtId="164" fontId="6" fillId="6" borderId="8" xfId="0" applyNumberFormat="1" applyFont="1" applyFill="1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49" fontId="7" fillId="5" borderId="42" xfId="0" applyNumberFormat="1" applyFont="1" applyFill="1" applyBorder="1" applyAlignment="1">
      <alignment horizontal="center" vertical="top"/>
    </xf>
    <xf numFmtId="0" fontId="6" fillId="9" borderId="57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57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48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49" fontId="7" fillId="5" borderId="40" xfId="0" applyNumberFormat="1" applyFont="1" applyFill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/>
    </xf>
    <xf numFmtId="164" fontId="6" fillId="0" borderId="43" xfId="0" applyNumberFormat="1" applyFont="1" applyFill="1" applyBorder="1" applyAlignment="1">
      <alignment vertical="top"/>
    </xf>
    <xf numFmtId="0" fontId="7" fillId="8" borderId="24" xfId="0" applyFont="1" applyFill="1" applyBorder="1" applyAlignment="1">
      <alignment vertical="top"/>
    </xf>
    <xf numFmtId="164" fontId="7" fillId="8" borderId="51" xfId="0" applyNumberFormat="1" applyFont="1" applyFill="1" applyBorder="1" applyAlignment="1">
      <alignment vertical="top"/>
    </xf>
    <xf numFmtId="0" fontId="7" fillId="12" borderId="24" xfId="0" applyFont="1" applyFill="1" applyBorder="1" applyAlignment="1">
      <alignment vertical="top"/>
    </xf>
    <xf numFmtId="164" fontId="7" fillId="12" borderId="51" xfId="0" applyNumberFormat="1" applyFont="1" applyFill="1" applyBorder="1" applyAlignment="1">
      <alignment vertical="top"/>
    </xf>
    <xf numFmtId="0" fontId="1" fillId="0" borderId="5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9" xfId="0" applyBorder="1"/>
    <xf numFmtId="0" fontId="6" fillId="0" borderId="2" xfId="0" applyFont="1" applyBorder="1" applyAlignment="1">
      <alignment horizontal="center" vertical="top"/>
    </xf>
    <xf numFmtId="164" fontId="6" fillId="2" borderId="19" xfId="0" applyNumberFormat="1" applyFont="1" applyFill="1" applyBorder="1" applyAlignment="1">
      <alignment horizontal="center" vertical="top"/>
    </xf>
    <xf numFmtId="164" fontId="6" fillId="2" borderId="15" xfId="0" applyNumberFormat="1" applyFont="1" applyFill="1" applyBorder="1" applyAlignment="1">
      <alignment horizontal="center" vertical="top"/>
    </xf>
    <xf numFmtId="164" fontId="6" fillId="2" borderId="16" xfId="0" applyNumberFormat="1" applyFont="1" applyFill="1" applyBorder="1" applyAlignment="1">
      <alignment horizontal="center" vertical="top"/>
    </xf>
    <xf numFmtId="164" fontId="6" fillId="6" borderId="2" xfId="0" applyNumberFormat="1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vertical="top"/>
    </xf>
    <xf numFmtId="164" fontId="6" fillId="12" borderId="53" xfId="0" applyNumberFormat="1" applyFont="1" applyFill="1" applyBorder="1" applyAlignment="1">
      <alignment horizontal="center" vertical="top"/>
    </xf>
    <xf numFmtId="164" fontId="6" fillId="12" borderId="17" xfId="0" applyNumberFormat="1" applyFont="1" applyFill="1" applyBorder="1" applyAlignment="1">
      <alignment horizontal="center" vertical="top"/>
    </xf>
    <xf numFmtId="164" fontId="6" fillId="12" borderId="55" xfId="0" applyNumberFormat="1" applyFont="1" applyFill="1" applyBorder="1" applyAlignment="1">
      <alignment horizontal="center" vertical="top"/>
    </xf>
    <xf numFmtId="164" fontId="6" fillId="12" borderId="56" xfId="0" applyNumberFormat="1" applyFont="1" applyFill="1" applyBorder="1" applyAlignment="1">
      <alignment horizontal="center" vertical="top"/>
    </xf>
    <xf numFmtId="164" fontId="6" fillId="12" borderId="54" xfId="0" applyNumberFormat="1" applyFont="1" applyFill="1" applyBorder="1" applyAlignment="1">
      <alignment horizontal="center" vertical="top"/>
    </xf>
    <xf numFmtId="0" fontId="9" fillId="0" borderId="0" xfId="0" applyFont="1"/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49" fontId="3" fillId="7" borderId="6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center" vertical="center" textRotation="90" wrapText="1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7" fillId="5" borderId="27" xfId="0" applyNumberFormat="1" applyFont="1" applyFill="1" applyBorder="1" applyAlignment="1">
      <alignment horizontal="center" vertical="top"/>
    </xf>
    <xf numFmtId="49" fontId="7" fillId="5" borderId="31" xfId="0" applyNumberFormat="1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 wrapText="1"/>
    </xf>
    <xf numFmtId="49" fontId="4" fillId="0" borderId="45" xfId="0" applyNumberFormat="1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vertical="top"/>
    </xf>
    <xf numFmtId="49" fontId="7" fillId="0" borderId="18" xfId="0" applyNumberFormat="1" applyFont="1" applyBorder="1" applyAlignment="1">
      <alignment vertical="top"/>
    </xf>
    <xf numFmtId="0" fontId="10" fillId="0" borderId="31" xfId="0" applyFont="1" applyBorder="1" applyAlignment="1">
      <alignment vertical="top"/>
    </xf>
    <xf numFmtId="49" fontId="7" fillId="0" borderId="48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/>
    </xf>
    <xf numFmtId="49" fontId="7" fillId="5" borderId="18" xfId="0" applyNumberFormat="1" applyFont="1" applyFill="1" applyBorder="1" applyAlignment="1">
      <alignment horizontal="center" vertical="top"/>
    </xf>
    <xf numFmtId="49" fontId="7" fillId="0" borderId="4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33" xfId="0" applyFont="1" applyFill="1" applyBorder="1" applyAlignment="1">
      <alignment vertical="top"/>
    </xf>
    <xf numFmtId="164" fontId="6" fillId="0" borderId="35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top" wrapText="1"/>
    </xf>
    <xf numFmtId="0" fontId="12" fillId="3" borderId="4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164" fontId="12" fillId="3" borderId="24" xfId="0" applyNumberFormat="1" applyFont="1" applyFill="1" applyBorder="1" applyAlignment="1">
      <alignment horizontal="center" vertical="top"/>
    </xf>
    <xf numFmtId="164" fontId="12" fillId="3" borderId="40" xfId="0" applyNumberFormat="1" applyFont="1" applyFill="1" applyBorder="1" applyAlignment="1">
      <alignment horizontal="center" vertical="top"/>
    </xf>
    <xf numFmtId="164" fontId="12" fillId="3" borderId="42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 wrapText="1"/>
    </xf>
    <xf numFmtId="164" fontId="3" fillId="0" borderId="27" xfId="0" applyNumberFormat="1" applyFont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4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164" fontId="2" fillId="3" borderId="24" xfId="0" applyNumberFormat="1" applyFont="1" applyFill="1" applyBorder="1" applyAlignment="1">
      <alignment horizontal="center" vertical="top" wrapText="1"/>
    </xf>
    <xf numFmtId="164" fontId="2" fillId="3" borderId="40" xfId="0" applyNumberFormat="1" applyFont="1" applyFill="1" applyBorder="1" applyAlignment="1">
      <alignment horizontal="center" vertical="top" wrapText="1"/>
    </xf>
    <xf numFmtId="164" fontId="2" fillId="3" borderId="42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164" fontId="13" fillId="0" borderId="32" xfId="0" applyNumberFormat="1" applyFont="1" applyBorder="1" applyAlignment="1">
      <alignment horizontal="center" vertical="top" wrapText="1"/>
    </xf>
    <xf numFmtId="164" fontId="13" fillId="0" borderId="46" xfId="0" applyNumberFormat="1" applyFont="1" applyBorder="1" applyAlignment="1">
      <alignment horizontal="center" vertical="top" wrapText="1"/>
    </xf>
    <xf numFmtId="164" fontId="13" fillId="0" borderId="63" xfId="0" applyNumberFormat="1" applyFont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49" fontId="6" fillId="9" borderId="22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164" fontId="13" fillId="0" borderId="25" xfId="0" applyNumberFormat="1" applyFont="1" applyBorder="1" applyAlignment="1">
      <alignment horizontal="center" vertical="top" wrapText="1"/>
    </xf>
    <xf numFmtId="164" fontId="13" fillId="0" borderId="18" xfId="0" applyNumberFormat="1" applyFont="1" applyBorder="1" applyAlignment="1">
      <alignment horizontal="center" vertical="top" wrapText="1"/>
    </xf>
    <xf numFmtId="164" fontId="13" fillId="0" borderId="21" xfId="0" applyNumberFormat="1" applyFont="1" applyBorder="1" applyAlignment="1">
      <alignment horizontal="center" vertical="top" wrapText="1"/>
    </xf>
    <xf numFmtId="0" fontId="1" fillId="10" borderId="5" xfId="0" applyFont="1" applyFill="1" applyBorder="1" applyAlignment="1">
      <alignment horizontal="center" vertical="top"/>
    </xf>
    <xf numFmtId="0" fontId="1" fillId="10" borderId="41" xfId="0" applyFont="1" applyFill="1" applyBorder="1" applyAlignment="1">
      <alignment horizontal="center" vertical="top"/>
    </xf>
    <xf numFmtId="0" fontId="1" fillId="10" borderId="6" xfId="0" applyFont="1" applyFill="1" applyBorder="1" applyAlignment="1">
      <alignment horizontal="center" vertical="top"/>
    </xf>
    <xf numFmtId="49" fontId="3" fillId="5" borderId="42" xfId="0" applyNumberFormat="1" applyFont="1" applyFill="1" applyBorder="1" applyAlignment="1">
      <alignment horizontal="right" vertical="top" wrapText="1"/>
    </xf>
    <xf numFmtId="49" fontId="3" fillId="5" borderId="41" xfId="0" applyNumberFormat="1" applyFont="1" applyFill="1" applyBorder="1" applyAlignment="1">
      <alignment horizontal="right" vertical="top" wrapText="1"/>
    </xf>
    <xf numFmtId="49" fontId="3" fillId="5" borderId="6" xfId="0" applyNumberFormat="1" applyFont="1" applyFill="1" applyBorder="1" applyAlignment="1">
      <alignment horizontal="right" vertical="top" wrapText="1"/>
    </xf>
    <xf numFmtId="49" fontId="3" fillId="4" borderId="42" xfId="0" applyNumberFormat="1" applyFont="1" applyFill="1" applyBorder="1" applyAlignment="1">
      <alignment horizontal="right" vertical="top" wrapText="1"/>
    </xf>
    <xf numFmtId="49" fontId="3" fillId="4" borderId="41" xfId="0" applyNumberFormat="1" applyFont="1" applyFill="1" applyBorder="1" applyAlignment="1">
      <alignment horizontal="right" vertical="top" wrapText="1"/>
    </xf>
    <xf numFmtId="49" fontId="3" fillId="4" borderId="6" xfId="0" applyNumberFormat="1" applyFont="1" applyFill="1" applyBorder="1" applyAlignment="1">
      <alignment horizontal="right" vertical="top" wrapText="1"/>
    </xf>
    <xf numFmtId="0" fontId="1" fillId="11" borderId="5" xfId="0" applyFont="1" applyFill="1" applyBorder="1" applyAlignment="1">
      <alignment horizontal="center" vertical="top"/>
    </xf>
    <xf numFmtId="0" fontId="1" fillId="11" borderId="41" xfId="0" applyFont="1" applyFill="1" applyBorder="1" applyAlignment="1">
      <alignment horizontal="center" vertical="top"/>
    </xf>
    <xf numFmtId="0" fontId="1" fillId="11" borderId="6" xfId="0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right" vertical="top"/>
    </xf>
    <xf numFmtId="49" fontId="3" fillId="3" borderId="41" xfId="0" applyNumberFormat="1" applyFont="1" applyFill="1" applyBorder="1" applyAlignment="1">
      <alignment horizontal="right" vertical="top"/>
    </xf>
    <xf numFmtId="49" fontId="3" fillId="3" borderId="6" xfId="0" applyNumberFormat="1" applyFont="1" applyFill="1" applyBorder="1" applyAlignment="1">
      <alignment horizontal="right" vertical="top"/>
    </xf>
    <xf numFmtId="0" fontId="1" fillId="8" borderId="5" xfId="0" applyFont="1" applyFill="1" applyBorder="1" applyAlignment="1">
      <alignment horizontal="center" vertical="top"/>
    </xf>
    <xf numFmtId="0" fontId="1" fillId="8" borderId="41" xfId="0" applyFont="1" applyFill="1" applyBorder="1" applyAlignment="1">
      <alignment horizontal="center" vertical="top"/>
    </xf>
    <xf numFmtId="0" fontId="1" fillId="8" borderId="6" xfId="0" applyFont="1" applyFill="1" applyBorder="1" applyAlignment="1">
      <alignment horizontal="center" vertical="top"/>
    </xf>
    <xf numFmtId="0" fontId="7" fillId="9" borderId="47" xfId="0" applyFont="1" applyFill="1" applyBorder="1" applyAlignment="1">
      <alignment horizontal="left" vertical="top" wrapText="1"/>
    </xf>
    <xf numFmtId="0" fontId="6" fillId="9" borderId="43" xfId="0" applyFont="1" applyFill="1" applyBorder="1" applyAlignment="1">
      <alignment horizontal="left" vertical="top" wrapText="1"/>
    </xf>
    <xf numFmtId="49" fontId="7" fillId="0" borderId="27" xfId="0" applyNumberFormat="1" applyFont="1" applyBorder="1" applyAlignment="1">
      <alignment vertical="top"/>
    </xf>
    <xf numFmtId="49" fontId="7" fillId="0" borderId="18" xfId="0" applyNumberFormat="1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62" xfId="0" applyNumberFormat="1" applyFont="1" applyBorder="1" applyAlignment="1">
      <alignment horizontal="center" vertical="top" wrapText="1"/>
    </xf>
    <xf numFmtId="49" fontId="7" fillId="0" borderId="48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6" fillId="0" borderId="21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49" fontId="6" fillId="0" borderId="43" xfId="0" applyNumberFormat="1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0" fontId="10" fillId="0" borderId="41" xfId="0" applyFont="1" applyBorder="1" applyAlignment="1">
      <alignment horizontal="right" vertical="top" wrapText="1"/>
    </xf>
    <xf numFmtId="49" fontId="7" fillId="5" borderId="5" xfId="0" applyNumberFormat="1" applyFont="1" applyFill="1" applyBorder="1" applyAlignment="1">
      <alignment horizontal="left" vertical="top" wrapText="1"/>
    </xf>
    <xf numFmtId="49" fontId="7" fillId="5" borderId="41" xfId="0" applyNumberFormat="1" applyFont="1" applyFill="1" applyBorder="1" applyAlignment="1">
      <alignment horizontal="left" vertical="top" wrapText="1"/>
    </xf>
    <xf numFmtId="49" fontId="7" fillId="5" borderId="6" xfId="0" applyNumberFormat="1" applyFont="1" applyFill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49" fontId="4" fillId="0" borderId="47" xfId="0" applyNumberFormat="1" applyFont="1" applyBorder="1" applyAlignment="1">
      <alignment horizontal="center" vertical="top" wrapText="1"/>
    </xf>
    <xf numFmtId="49" fontId="4" fillId="0" borderId="45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center" vertical="center" textRotation="90" wrapText="1"/>
    </xf>
    <xf numFmtId="0" fontId="16" fillId="0" borderId="25" xfId="0" applyFont="1" applyFill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7" fillId="4" borderId="41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5" borderId="41" xfId="0" applyFont="1" applyFill="1" applyBorder="1" applyAlignment="1">
      <alignment horizontal="left" vertical="top" wrapText="1"/>
    </xf>
    <xf numFmtId="0" fontId="7" fillId="5" borderId="22" xfId="0" applyFont="1" applyFill="1" applyBorder="1" applyAlignment="1">
      <alignment horizontal="left" vertical="top" wrapText="1"/>
    </xf>
    <xf numFmtId="0" fontId="7" fillId="5" borderId="50" xfId="0" applyFont="1" applyFill="1" applyBorder="1" applyAlignment="1">
      <alignment horizontal="left" vertical="top" wrapText="1"/>
    </xf>
    <xf numFmtId="49" fontId="3" fillId="4" borderId="2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7" fillId="5" borderId="27" xfId="0" applyNumberFormat="1" applyFont="1" applyFill="1" applyBorder="1" applyAlignment="1">
      <alignment horizontal="center" vertical="top"/>
    </xf>
    <xf numFmtId="49" fontId="7" fillId="5" borderId="31" xfId="0" applyNumberFormat="1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49" fontId="6" fillId="0" borderId="45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/>
    </xf>
    <xf numFmtId="0" fontId="1" fillId="0" borderId="4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59" xfId="0" applyFont="1" applyFill="1" applyBorder="1" applyAlignment="1">
      <alignment horizontal="left" vertical="center" textRotation="90" wrapText="1"/>
    </xf>
    <xf numFmtId="0" fontId="6" fillId="0" borderId="43" xfId="0" applyFont="1" applyFill="1" applyBorder="1" applyAlignment="1">
      <alignment horizontal="left" vertical="center" textRotation="90" wrapText="1"/>
    </xf>
    <xf numFmtId="0" fontId="1" fillId="0" borderId="6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3" fillId="0" borderId="57" xfId="0" applyNumberFormat="1" applyFont="1" applyBorder="1" applyAlignment="1">
      <alignment horizontal="center" vertical="center" textRotation="90"/>
    </xf>
    <xf numFmtId="0" fontId="13" fillId="0" borderId="59" xfId="0" applyNumberFormat="1" applyFont="1" applyBorder="1" applyAlignment="1">
      <alignment horizontal="center" vertical="center" textRotation="90"/>
    </xf>
    <xf numFmtId="164" fontId="13" fillId="0" borderId="25" xfId="0" applyNumberFormat="1" applyFont="1" applyBorder="1" applyAlignment="1">
      <alignment horizontal="center" vertical="top"/>
    </xf>
    <xf numFmtId="164" fontId="13" fillId="0" borderId="18" xfId="0" applyNumberFormat="1" applyFont="1" applyBorder="1" applyAlignment="1">
      <alignment horizontal="center" vertical="top"/>
    </xf>
    <xf numFmtId="164" fontId="13" fillId="0" borderId="21" xfId="0" applyNumberFormat="1" applyFont="1" applyBorder="1" applyAlignment="1">
      <alignment horizontal="center" vertical="top"/>
    </xf>
    <xf numFmtId="0" fontId="2" fillId="2" borderId="5" xfId="0" applyFont="1" applyFill="1" applyBorder="1" applyAlignment="1">
      <alignment horizontal="right" vertical="top" wrapText="1"/>
    </xf>
    <xf numFmtId="0" fontId="2" fillId="2" borderId="41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164" fontId="2" fillId="2" borderId="24" xfId="0" applyNumberFormat="1" applyFont="1" applyFill="1" applyBorder="1" applyAlignment="1">
      <alignment horizontal="center" vertical="top"/>
    </xf>
    <xf numFmtId="164" fontId="2" fillId="2" borderId="40" xfId="0" applyNumberFormat="1" applyFont="1" applyFill="1" applyBorder="1" applyAlignment="1">
      <alignment horizontal="center" vertical="top"/>
    </xf>
    <xf numFmtId="164" fontId="2" fillId="2" borderId="4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textRotation="90" wrapText="1"/>
    </xf>
    <xf numFmtId="0" fontId="4" fillId="0" borderId="15" xfId="0" applyFont="1" applyBorder="1" applyAlignment="1">
      <alignment vertical="center" textRotation="90" wrapText="1"/>
    </xf>
    <xf numFmtId="0" fontId="4" fillId="0" borderId="17" xfId="0" applyFont="1" applyBorder="1" applyAlignment="1">
      <alignment vertical="center" textRotation="90" wrapText="1"/>
    </xf>
    <xf numFmtId="0" fontId="14" fillId="3" borderId="5" xfId="0" applyFont="1" applyFill="1" applyBorder="1" applyAlignment="1">
      <alignment horizontal="left" vertical="top" wrapText="1"/>
    </xf>
    <xf numFmtId="0" fontId="14" fillId="3" borderId="41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2" width="2.5703125" style="4" customWidth="1"/>
    <col min="3" max="3" width="2.7109375" style="4" customWidth="1"/>
    <col min="4" max="4" width="39.28515625" style="4" customWidth="1"/>
    <col min="5" max="5" width="4" style="4" customWidth="1"/>
    <col min="6" max="6" width="3.7109375" style="4" customWidth="1"/>
    <col min="7" max="7" width="3.28515625" style="5" customWidth="1"/>
    <col min="8" max="8" width="6.5703125" style="3" customWidth="1"/>
    <col min="9" max="10" width="6.85546875" style="4" customWidth="1"/>
    <col min="11" max="11" width="5.42578125" style="4" customWidth="1"/>
    <col min="12" max="12" width="5.85546875" style="4" customWidth="1"/>
    <col min="13" max="13" width="7.42578125" style="4" customWidth="1"/>
    <col min="14" max="14" width="7" style="4" customWidth="1"/>
    <col min="15" max="15" width="32.7109375" style="2" customWidth="1"/>
    <col min="16" max="18" width="3.5703125" style="183" customWidth="1"/>
    <col min="19" max="16384" width="9.140625" style="2"/>
  </cols>
  <sheetData>
    <row r="1" spans="1:18" x14ac:dyDescent="0.2">
      <c r="A1" s="340" t="s">
        <v>80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x14ac:dyDescent="0.2">
      <c r="A2" s="341" t="s">
        <v>35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1:18" x14ac:dyDescent="0.2">
      <c r="A3" s="342" t="s">
        <v>44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</row>
    <row r="4" spans="1:18" ht="13.5" thickBot="1" x14ac:dyDescent="0.2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O4" s="4"/>
      <c r="P4" s="343" t="s">
        <v>0</v>
      </c>
      <c r="Q4" s="343"/>
      <c r="R4" s="343"/>
    </row>
    <row r="5" spans="1:18" ht="27" customHeight="1" x14ac:dyDescent="0.2">
      <c r="A5" s="344" t="s">
        <v>1</v>
      </c>
      <c r="B5" s="345" t="s">
        <v>2</v>
      </c>
      <c r="C5" s="345" t="s">
        <v>3</v>
      </c>
      <c r="D5" s="348" t="s">
        <v>4</v>
      </c>
      <c r="E5" s="345" t="s">
        <v>5</v>
      </c>
      <c r="F5" s="351" t="s">
        <v>56</v>
      </c>
      <c r="G5" s="311" t="s">
        <v>6</v>
      </c>
      <c r="H5" s="314" t="s">
        <v>7</v>
      </c>
      <c r="I5" s="317" t="s">
        <v>52</v>
      </c>
      <c r="J5" s="318"/>
      <c r="K5" s="318"/>
      <c r="L5" s="319"/>
      <c r="M5" s="320" t="s">
        <v>37</v>
      </c>
      <c r="N5" s="357" t="s">
        <v>51</v>
      </c>
      <c r="O5" s="305" t="s">
        <v>66</v>
      </c>
      <c r="P5" s="306"/>
      <c r="Q5" s="306"/>
      <c r="R5" s="307"/>
    </row>
    <row r="6" spans="1:18" ht="12.75" customHeight="1" x14ac:dyDescent="0.2">
      <c r="A6" s="308"/>
      <c r="B6" s="346"/>
      <c r="C6" s="346"/>
      <c r="D6" s="349"/>
      <c r="E6" s="346"/>
      <c r="F6" s="352"/>
      <c r="G6" s="312"/>
      <c r="H6" s="315"/>
      <c r="I6" s="308" t="s">
        <v>8</v>
      </c>
      <c r="J6" s="310" t="s">
        <v>9</v>
      </c>
      <c r="K6" s="310"/>
      <c r="L6" s="323" t="s">
        <v>28</v>
      </c>
      <c r="M6" s="321"/>
      <c r="N6" s="358"/>
      <c r="O6" s="325" t="s">
        <v>27</v>
      </c>
      <c r="P6" s="327" t="s">
        <v>53</v>
      </c>
      <c r="Q6" s="327" t="s">
        <v>54</v>
      </c>
      <c r="R6" s="329" t="s">
        <v>55</v>
      </c>
    </row>
    <row r="7" spans="1:18" ht="95.25" customHeight="1" thickBot="1" x14ac:dyDescent="0.25">
      <c r="A7" s="309"/>
      <c r="B7" s="347"/>
      <c r="C7" s="347"/>
      <c r="D7" s="350"/>
      <c r="E7" s="347"/>
      <c r="F7" s="353"/>
      <c r="G7" s="313"/>
      <c r="H7" s="316"/>
      <c r="I7" s="309"/>
      <c r="J7" s="164" t="s">
        <v>8</v>
      </c>
      <c r="K7" s="91" t="s">
        <v>10</v>
      </c>
      <c r="L7" s="324"/>
      <c r="M7" s="322"/>
      <c r="N7" s="359"/>
      <c r="O7" s="326"/>
      <c r="P7" s="328"/>
      <c r="Q7" s="328"/>
      <c r="R7" s="330"/>
    </row>
    <row r="8" spans="1:18" ht="13.5" thickBot="1" x14ac:dyDescent="0.25">
      <c r="A8" s="92" t="s">
        <v>81</v>
      </c>
      <c r="B8" s="93"/>
      <c r="C8" s="93"/>
      <c r="D8" s="90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62"/>
    </row>
    <row r="9" spans="1:18" ht="13.5" thickBot="1" x14ac:dyDescent="0.25">
      <c r="A9" s="354" t="s">
        <v>36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6"/>
    </row>
    <row r="10" spans="1:18" ht="13.5" thickBot="1" x14ac:dyDescent="0.25">
      <c r="A10" s="18" t="s">
        <v>11</v>
      </c>
      <c r="B10" s="288" t="s">
        <v>29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9"/>
    </row>
    <row r="11" spans="1:18" ht="13.5" thickBot="1" x14ac:dyDescent="0.25">
      <c r="A11" s="184" t="s">
        <v>11</v>
      </c>
      <c r="B11" s="130" t="s">
        <v>11</v>
      </c>
      <c r="C11" s="290" t="s">
        <v>31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291"/>
      <c r="Q11" s="291"/>
      <c r="R11" s="292"/>
    </row>
    <row r="12" spans="1:18" ht="16.5" customHeight="1" x14ac:dyDescent="0.2">
      <c r="A12" s="293" t="s">
        <v>11</v>
      </c>
      <c r="B12" s="295" t="s">
        <v>11</v>
      </c>
      <c r="C12" s="257" t="s">
        <v>11</v>
      </c>
      <c r="D12" s="297" t="s">
        <v>78</v>
      </c>
      <c r="E12" s="299"/>
      <c r="F12" s="261" t="s">
        <v>20</v>
      </c>
      <c r="G12" s="302" t="s">
        <v>25</v>
      </c>
      <c r="H12" s="95" t="s">
        <v>12</v>
      </c>
      <c r="I12" s="66">
        <f t="shared" ref="I12:I17" si="0">J12+L12</f>
        <v>40</v>
      </c>
      <c r="J12" s="67">
        <v>40</v>
      </c>
      <c r="K12" s="67"/>
      <c r="L12" s="68"/>
      <c r="M12" s="96">
        <v>40</v>
      </c>
      <c r="N12" s="101">
        <v>40</v>
      </c>
      <c r="O12" s="303" t="s">
        <v>79</v>
      </c>
      <c r="P12" s="286">
        <v>20</v>
      </c>
      <c r="Q12" s="277">
        <v>30</v>
      </c>
      <c r="R12" s="279">
        <v>40</v>
      </c>
    </row>
    <row r="13" spans="1:18" ht="13.5" thickBot="1" x14ac:dyDescent="0.25">
      <c r="A13" s="294"/>
      <c r="B13" s="296"/>
      <c r="C13" s="258"/>
      <c r="D13" s="298"/>
      <c r="E13" s="300"/>
      <c r="F13" s="301"/>
      <c r="G13" s="276"/>
      <c r="H13" s="23" t="s">
        <v>13</v>
      </c>
      <c r="I13" s="24">
        <f t="shared" si="0"/>
        <v>40</v>
      </c>
      <c r="J13" s="25">
        <f>J12</f>
        <v>40</v>
      </c>
      <c r="K13" s="25"/>
      <c r="L13" s="26"/>
      <c r="M13" s="27">
        <f>+M12</f>
        <v>40</v>
      </c>
      <c r="N13" s="73">
        <f>+N12</f>
        <v>40</v>
      </c>
      <c r="O13" s="304"/>
      <c r="P13" s="287"/>
      <c r="Q13" s="278"/>
      <c r="R13" s="280"/>
    </row>
    <row r="14" spans="1:18" ht="14.25" customHeight="1" x14ac:dyDescent="0.2">
      <c r="A14" s="165" t="s">
        <v>11</v>
      </c>
      <c r="B14" s="28" t="s">
        <v>11</v>
      </c>
      <c r="C14" s="257" t="s">
        <v>14</v>
      </c>
      <c r="D14" s="255" t="s">
        <v>30</v>
      </c>
      <c r="E14" s="283"/>
      <c r="F14" s="29" t="s">
        <v>20</v>
      </c>
      <c r="G14" s="181" t="s">
        <v>25</v>
      </c>
      <c r="H14" s="30" t="s">
        <v>12</v>
      </c>
      <c r="I14" s="87">
        <f t="shared" si="0"/>
        <v>5</v>
      </c>
      <c r="J14" s="31">
        <v>5</v>
      </c>
      <c r="K14" s="31"/>
      <c r="L14" s="32"/>
      <c r="M14" s="33">
        <v>5</v>
      </c>
      <c r="N14" s="102">
        <v>5</v>
      </c>
      <c r="O14" s="284" t="s">
        <v>68</v>
      </c>
      <c r="P14" s="286">
        <v>1</v>
      </c>
      <c r="Q14" s="277">
        <v>1</v>
      </c>
      <c r="R14" s="279"/>
    </row>
    <row r="15" spans="1:18" ht="13.5" thickBot="1" x14ac:dyDescent="0.25">
      <c r="A15" s="166"/>
      <c r="B15" s="34"/>
      <c r="C15" s="258"/>
      <c r="D15" s="256"/>
      <c r="E15" s="282"/>
      <c r="F15" s="176"/>
      <c r="G15" s="182"/>
      <c r="H15" s="35" t="s">
        <v>13</v>
      </c>
      <c r="I15" s="36">
        <f t="shared" si="0"/>
        <v>5</v>
      </c>
      <c r="J15" s="40">
        <f>J14</f>
        <v>5</v>
      </c>
      <c r="K15" s="40"/>
      <c r="L15" s="39"/>
      <c r="M15" s="36">
        <f>SUM(M14:M14)</f>
        <v>5</v>
      </c>
      <c r="N15" s="36">
        <f>SUM(N14:N14)</f>
        <v>5</v>
      </c>
      <c r="O15" s="285"/>
      <c r="P15" s="287"/>
      <c r="Q15" s="278"/>
      <c r="R15" s="280"/>
    </row>
    <row r="16" spans="1:18" ht="15" customHeight="1" x14ac:dyDescent="0.2">
      <c r="A16" s="165" t="s">
        <v>11</v>
      </c>
      <c r="B16" s="28" t="s">
        <v>11</v>
      </c>
      <c r="C16" s="269" t="s">
        <v>15</v>
      </c>
      <c r="D16" s="270" t="s">
        <v>45</v>
      </c>
      <c r="E16" s="281"/>
      <c r="F16" s="175" t="s">
        <v>20</v>
      </c>
      <c r="G16" s="180" t="s">
        <v>25</v>
      </c>
      <c r="H16" s="30" t="s">
        <v>12</v>
      </c>
      <c r="I16" s="41">
        <f t="shared" si="0"/>
        <v>4.4000000000000004</v>
      </c>
      <c r="J16" s="42">
        <v>4.4000000000000004</v>
      </c>
      <c r="K16" s="42"/>
      <c r="L16" s="43"/>
      <c r="M16" s="44">
        <v>4.4000000000000004</v>
      </c>
      <c r="N16" s="103">
        <v>4.4000000000000004</v>
      </c>
      <c r="O16" s="125" t="s">
        <v>57</v>
      </c>
      <c r="P16" s="169">
        <v>2</v>
      </c>
      <c r="Q16" s="171">
        <v>3</v>
      </c>
      <c r="R16" s="173">
        <v>4</v>
      </c>
    </row>
    <row r="17" spans="1:18" ht="13.5" thickBot="1" x14ac:dyDescent="0.25">
      <c r="A17" s="166"/>
      <c r="B17" s="34"/>
      <c r="C17" s="258"/>
      <c r="D17" s="256"/>
      <c r="E17" s="282"/>
      <c r="F17" s="176"/>
      <c r="G17" s="182"/>
      <c r="H17" s="35" t="s">
        <v>13</v>
      </c>
      <c r="I17" s="36">
        <f t="shared" si="0"/>
        <v>4.4000000000000004</v>
      </c>
      <c r="J17" s="37">
        <f>SUM(J16)</f>
        <v>4.4000000000000004</v>
      </c>
      <c r="K17" s="37"/>
      <c r="L17" s="39"/>
      <c r="M17" s="45">
        <f>SUM(M16:M16)</f>
        <v>4.4000000000000004</v>
      </c>
      <c r="N17" s="36">
        <f>SUM(N16:N16)</f>
        <v>4.4000000000000004</v>
      </c>
      <c r="O17" s="124"/>
      <c r="P17" s="170"/>
      <c r="Q17" s="172"/>
      <c r="R17" s="174"/>
    </row>
    <row r="18" spans="1:18" x14ac:dyDescent="0.2">
      <c r="A18" s="165" t="s">
        <v>11</v>
      </c>
      <c r="B18" s="28" t="s">
        <v>11</v>
      </c>
      <c r="C18" s="269" t="s">
        <v>24</v>
      </c>
      <c r="D18" s="270" t="s">
        <v>23</v>
      </c>
      <c r="E18" s="271"/>
      <c r="F18" s="273" t="s">
        <v>20</v>
      </c>
      <c r="G18" s="275" t="s">
        <v>25</v>
      </c>
      <c r="H18" s="19" t="s">
        <v>12</v>
      </c>
      <c r="I18" s="46"/>
      <c r="J18" s="47"/>
      <c r="K18" s="47"/>
      <c r="L18" s="48"/>
      <c r="M18" s="49">
        <v>30</v>
      </c>
      <c r="N18" s="104"/>
      <c r="O18" s="125" t="s">
        <v>58</v>
      </c>
      <c r="P18" s="169"/>
      <c r="Q18" s="171">
        <v>1</v>
      </c>
      <c r="R18" s="173"/>
    </row>
    <row r="19" spans="1:18" ht="13.5" thickBot="1" x14ac:dyDescent="0.25">
      <c r="A19" s="166"/>
      <c r="B19" s="34"/>
      <c r="C19" s="258"/>
      <c r="D19" s="256"/>
      <c r="E19" s="272"/>
      <c r="F19" s="274"/>
      <c r="G19" s="276"/>
      <c r="H19" s="35" t="s">
        <v>13</v>
      </c>
      <c r="I19" s="36"/>
      <c r="J19" s="37"/>
      <c r="K19" s="38"/>
      <c r="L19" s="39"/>
      <c r="M19" s="45">
        <f>M18</f>
        <v>30</v>
      </c>
      <c r="N19" s="36">
        <f>N18</f>
        <v>0</v>
      </c>
      <c r="O19" s="126"/>
      <c r="P19" s="127"/>
      <c r="Q19" s="128"/>
      <c r="R19" s="129"/>
    </row>
    <row r="20" spans="1:18" ht="13.5" thickBot="1" x14ac:dyDescent="0.25">
      <c r="A20" s="184" t="s">
        <v>11</v>
      </c>
      <c r="B20" s="50" t="s">
        <v>11</v>
      </c>
      <c r="C20" s="226" t="s">
        <v>16</v>
      </c>
      <c r="D20" s="265"/>
      <c r="E20" s="265"/>
      <c r="F20" s="265"/>
      <c r="G20" s="265"/>
      <c r="H20" s="265"/>
      <c r="I20" s="51">
        <f>J20+L20</f>
        <v>49.4</v>
      </c>
      <c r="J20" s="52">
        <f>J19+J17+J15+J13</f>
        <v>49.4</v>
      </c>
      <c r="K20" s="52"/>
      <c r="L20" s="53"/>
      <c r="M20" s="54">
        <f>M19+M17+M15+M13</f>
        <v>79.400000000000006</v>
      </c>
      <c r="N20" s="75">
        <f>N19+N17+N15+N13</f>
        <v>49.4</v>
      </c>
      <c r="O20" s="223"/>
      <c r="P20" s="224"/>
      <c r="Q20" s="224"/>
      <c r="R20" s="225"/>
    </row>
    <row r="21" spans="1:18" ht="13.5" thickBot="1" x14ac:dyDescent="0.25">
      <c r="A21" s="18" t="s">
        <v>11</v>
      </c>
      <c r="B21" s="112" t="s">
        <v>14</v>
      </c>
      <c r="C21" s="266" t="s">
        <v>46</v>
      </c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8"/>
    </row>
    <row r="22" spans="1:18" x14ac:dyDescent="0.2">
      <c r="A22" s="165" t="s">
        <v>11</v>
      </c>
      <c r="B22" s="167" t="s">
        <v>14</v>
      </c>
      <c r="C22" s="257" t="s">
        <v>11</v>
      </c>
      <c r="D22" s="255" t="s">
        <v>50</v>
      </c>
      <c r="E22" s="259"/>
      <c r="F22" s="261" t="s">
        <v>11</v>
      </c>
      <c r="G22" s="263" t="s">
        <v>82</v>
      </c>
      <c r="H22" s="65" t="s">
        <v>12</v>
      </c>
      <c r="I22" s="66">
        <f>J22+L22</f>
        <v>62.9</v>
      </c>
      <c r="J22" s="67">
        <v>62.9</v>
      </c>
      <c r="K22" s="67"/>
      <c r="L22" s="68"/>
      <c r="M22" s="69">
        <v>169.3</v>
      </c>
      <c r="N22" s="107">
        <v>169.3</v>
      </c>
      <c r="O22" s="125"/>
      <c r="P22" s="169"/>
      <c r="Q22" s="171"/>
      <c r="R22" s="173"/>
    </row>
    <row r="23" spans="1:18" ht="13.5" thickBot="1" x14ac:dyDescent="0.25">
      <c r="A23" s="166"/>
      <c r="B23" s="168"/>
      <c r="C23" s="258"/>
      <c r="D23" s="256"/>
      <c r="E23" s="260"/>
      <c r="F23" s="262"/>
      <c r="G23" s="264"/>
      <c r="H23" s="57" t="s">
        <v>13</v>
      </c>
      <c r="I23" s="24">
        <f>J23+L23</f>
        <v>62.9</v>
      </c>
      <c r="J23" s="25">
        <f>SUM(J22:J22)</f>
        <v>62.9</v>
      </c>
      <c r="K23" s="25"/>
      <c r="L23" s="26"/>
      <c r="M23" s="27">
        <f>SUM(M22:M22)</f>
        <v>169.3</v>
      </c>
      <c r="N23" s="73">
        <f>SUM(N22:N22)</f>
        <v>169.3</v>
      </c>
      <c r="O23" s="124"/>
      <c r="P23" s="170"/>
      <c r="Q23" s="172"/>
      <c r="R23" s="174"/>
    </row>
    <row r="24" spans="1:18" ht="31.5" customHeight="1" x14ac:dyDescent="0.2">
      <c r="A24" s="165" t="s">
        <v>11</v>
      </c>
      <c r="B24" s="167" t="s">
        <v>14</v>
      </c>
      <c r="C24" s="177" t="s">
        <v>14</v>
      </c>
      <c r="D24" s="241" t="s">
        <v>48</v>
      </c>
      <c r="E24" s="58"/>
      <c r="F24" s="59" t="s">
        <v>20</v>
      </c>
      <c r="G24" s="186" t="s">
        <v>25</v>
      </c>
      <c r="H24" s="55" t="s">
        <v>12</v>
      </c>
      <c r="I24" s="20">
        <f>J24+L24</f>
        <v>89.899999999999991</v>
      </c>
      <c r="J24" s="21">
        <f>19.1+50</f>
        <v>69.099999999999994</v>
      </c>
      <c r="K24" s="21">
        <v>6.1</v>
      </c>
      <c r="L24" s="22">
        <f>20.8</f>
        <v>20.8</v>
      </c>
      <c r="M24" s="56">
        <v>7.2</v>
      </c>
      <c r="N24" s="105"/>
      <c r="O24" s="110"/>
      <c r="P24" s="114"/>
      <c r="Q24" s="115"/>
      <c r="R24" s="116"/>
    </row>
    <row r="25" spans="1:18" ht="19.5" customHeight="1" x14ac:dyDescent="0.2">
      <c r="A25" s="184"/>
      <c r="B25" s="185"/>
      <c r="C25" s="178"/>
      <c r="D25" s="242"/>
      <c r="E25" s="60"/>
      <c r="F25" s="61"/>
      <c r="G25" s="62"/>
      <c r="H25" s="63" t="s">
        <v>26</v>
      </c>
      <c r="I25" s="154">
        <f>J25+L25</f>
        <v>225.29000000000002</v>
      </c>
      <c r="J25" s="155">
        <f>225.3-118.31</f>
        <v>106.99000000000001</v>
      </c>
      <c r="K25" s="155">
        <v>34.200000000000003</v>
      </c>
      <c r="L25" s="156">
        <v>118.3</v>
      </c>
      <c r="M25" s="64">
        <v>40.9</v>
      </c>
      <c r="N25" s="106"/>
      <c r="O25" s="146"/>
      <c r="P25" s="117"/>
      <c r="Q25" s="144"/>
      <c r="R25" s="120"/>
    </row>
    <row r="26" spans="1:18" ht="24" x14ac:dyDescent="0.2">
      <c r="A26" s="184"/>
      <c r="B26" s="185"/>
      <c r="C26" s="178"/>
      <c r="D26" s="113" t="s">
        <v>38</v>
      </c>
      <c r="E26" s="60"/>
      <c r="F26" s="61"/>
      <c r="G26" s="62"/>
      <c r="H26" s="148" t="s">
        <v>83</v>
      </c>
      <c r="I26" s="149">
        <f>J26+L26</f>
        <v>50</v>
      </c>
      <c r="J26" s="150">
        <v>50</v>
      </c>
      <c r="K26" s="150"/>
      <c r="L26" s="151"/>
      <c r="M26" s="152"/>
      <c r="N26" s="152"/>
      <c r="O26" s="147"/>
      <c r="P26" s="118"/>
      <c r="Q26" s="119"/>
      <c r="R26" s="120"/>
    </row>
    <row r="27" spans="1:18" ht="25.5" x14ac:dyDescent="0.2">
      <c r="A27" s="184"/>
      <c r="B27" s="185"/>
      <c r="C27" s="178"/>
      <c r="D27" s="99" t="s">
        <v>43</v>
      </c>
      <c r="E27" s="60"/>
      <c r="F27" s="61"/>
      <c r="G27" s="62"/>
      <c r="H27" s="65"/>
      <c r="I27" s="66"/>
      <c r="J27" s="67"/>
      <c r="K27" s="67"/>
      <c r="L27" s="68"/>
      <c r="M27" s="69"/>
      <c r="N27" s="107"/>
      <c r="O27" s="143" t="s">
        <v>59</v>
      </c>
      <c r="P27" s="117">
        <v>1</v>
      </c>
      <c r="Q27" s="144"/>
      <c r="R27" s="145"/>
    </row>
    <row r="28" spans="1:18" ht="34.5" customHeight="1" thickBot="1" x14ac:dyDescent="0.25">
      <c r="A28" s="166"/>
      <c r="B28" s="168"/>
      <c r="C28" s="179"/>
      <c r="D28" s="100" t="s">
        <v>47</v>
      </c>
      <c r="E28" s="70"/>
      <c r="F28" s="71"/>
      <c r="G28" s="72"/>
      <c r="H28" s="57" t="s">
        <v>13</v>
      </c>
      <c r="I28" s="24">
        <f>SUM(I24:I26)</f>
        <v>365.19</v>
      </c>
      <c r="J28" s="25">
        <f>SUM(J24:J26)</f>
        <v>226.09</v>
      </c>
      <c r="K28" s="25">
        <f>K25+K24</f>
        <v>40.300000000000004</v>
      </c>
      <c r="L28" s="26">
        <f>L25+L24</f>
        <v>139.1</v>
      </c>
      <c r="M28" s="27">
        <f>SUM(M24:M25)</f>
        <v>48.1</v>
      </c>
      <c r="N28" s="73">
        <f>SUM(N24:N25)</f>
        <v>0</v>
      </c>
      <c r="O28" s="111" t="s">
        <v>60</v>
      </c>
      <c r="P28" s="131">
        <v>50</v>
      </c>
      <c r="Q28" s="132" t="s">
        <v>61</v>
      </c>
      <c r="R28" s="133" t="s">
        <v>62</v>
      </c>
    </row>
    <row r="29" spans="1:18" ht="41.25" customHeight="1" x14ac:dyDescent="0.2">
      <c r="A29" s="165" t="s">
        <v>11</v>
      </c>
      <c r="B29" s="167" t="s">
        <v>14</v>
      </c>
      <c r="C29" s="243" t="s">
        <v>15</v>
      </c>
      <c r="D29" s="97" t="s">
        <v>49</v>
      </c>
      <c r="E29" s="246"/>
      <c r="F29" s="249" t="s">
        <v>20</v>
      </c>
      <c r="G29" s="252" t="s">
        <v>25</v>
      </c>
      <c r="H29" s="55" t="s">
        <v>12</v>
      </c>
      <c r="I29" s="20">
        <f>J29+L29</f>
        <v>7.9</v>
      </c>
      <c r="J29" s="21">
        <v>7.9</v>
      </c>
      <c r="K29" s="21"/>
      <c r="L29" s="22"/>
      <c r="M29" s="56"/>
      <c r="N29" s="105"/>
      <c r="O29" s="125"/>
      <c r="P29" s="169"/>
      <c r="Q29" s="171"/>
      <c r="R29" s="173"/>
    </row>
    <row r="30" spans="1:18" ht="27" customHeight="1" x14ac:dyDescent="0.2">
      <c r="A30" s="184"/>
      <c r="B30" s="185"/>
      <c r="C30" s="244"/>
      <c r="D30" s="98" t="s">
        <v>42</v>
      </c>
      <c r="E30" s="247"/>
      <c r="F30" s="250"/>
      <c r="G30" s="253"/>
      <c r="H30" s="63" t="s">
        <v>26</v>
      </c>
      <c r="I30" s="157">
        <f>J30+L30</f>
        <v>44</v>
      </c>
      <c r="J30" s="155">
        <v>44</v>
      </c>
      <c r="K30" s="155"/>
      <c r="L30" s="158"/>
      <c r="M30" s="64"/>
      <c r="N30" s="106"/>
      <c r="O30" s="126"/>
      <c r="P30" s="127"/>
      <c r="Q30" s="128"/>
      <c r="R30" s="129"/>
    </row>
    <row r="31" spans="1:18" ht="27" customHeight="1" x14ac:dyDescent="0.2">
      <c r="A31" s="184"/>
      <c r="B31" s="185"/>
      <c r="C31" s="244"/>
      <c r="D31" s="99" t="s">
        <v>39</v>
      </c>
      <c r="E31" s="247"/>
      <c r="F31" s="250"/>
      <c r="G31" s="253"/>
      <c r="H31" s="65"/>
      <c r="I31" s="66"/>
      <c r="J31" s="67"/>
      <c r="K31" s="67"/>
      <c r="L31" s="68"/>
      <c r="M31" s="69"/>
      <c r="N31" s="107"/>
      <c r="O31" s="126"/>
      <c r="P31" s="127"/>
      <c r="Q31" s="128"/>
      <c r="R31" s="129"/>
    </row>
    <row r="32" spans="1:18" ht="26.25" customHeight="1" x14ac:dyDescent="0.2">
      <c r="A32" s="184"/>
      <c r="B32" s="185"/>
      <c r="C32" s="244"/>
      <c r="D32" s="99" t="s">
        <v>41</v>
      </c>
      <c r="E32" s="247"/>
      <c r="F32" s="250"/>
      <c r="G32" s="253"/>
      <c r="H32" s="65"/>
      <c r="I32" s="66"/>
      <c r="J32" s="67"/>
      <c r="K32" s="67"/>
      <c r="L32" s="68"/>
      <c r="M32" s="69"/>
      <c r="N32" s="107"/>
      <c r="O32" s="134" t="s">
        <v>63</v>
      </c>
      <c r="P32" s="127">
        <v>600</v>
      </c>
      <c r="Q32" s="128">
        <v>650</v>
      </c>
      <c r="R32" s="129">
        <v>700</v>
      </c>
    </row>
    <row r="33" spans="1:18" ht="30" customHeight="1" thickBot="1" x14ac:dyDescent="0.25">
      <c r="A33" s="166"/>
      <c r="B33" s="168"/>
      <c r="C33" s="245"/>
      <c r="D33" s="100" t="s">
        <v>40</v>
      </c>
      <c r="E33" s="248"/>
      <c r="F33" s="251"/>
      <c r="G33" s="254"/>
      <c r="H33" s="57" t="s">
        <v>13</v>
      </c>
      <c r="I33" s="73">
        <f>SUM(I29:I30)</f>
        <v>51.9</v>
      </c>
      <c r="J33" s="25">
        <f>SUM(J29:J30)</f>
        <v>51.9</v>
      </c>
      <c r="K33" s="25"/>
      <c r="L33" s="26"/>
      <c r="M33" s="27">
        <f>SUM(M29:M30)</f>
        <v>0</v>
      </c>
      <c r="N33" s="73"/>
      <c r="O33" s="126"/>
      <c r="P33" s="127"/>
      <c r="Q33" s="128"/>
      <c r="R33" s="174"/>
    </row>
    <row r="34" spans="1:18" ht="12.75" customHeight="1" thickBot="1" x14ac:dyDescent="0.25">
      <c r="A34" s="18" t="s">
        <v>11</v>
      </c>
      <c r="B34" s="74" t="s">
        <v>14</v>
      </c>
      <c r="C34" s="226" t="s">
        <v>16</v>
      </c>
      <c r="D34" s="227"/>
      <c r="E34" s="227"/>
      <c r="F34" s="227"/>
      <c r="G34" s="227"/>
      <c r="H34" s="228"/>
      <c r="I34" s="51">
        <f>SUM(I33,I28,I23)</f>
        <v>479.98999999999995</v>
      </c>
      <c r="J34" s="76">
        <f>SUM(J33,J28,J23)</f>
        <v>340.89</v>
      </c>
      <c r="K34" s="52">
        <f>K33+K28+K23</f>
        <v>40.300000000000004</v>
      </c>
      <c r="L34" s="77">
        <f>SUM(L33,L28,L23)</f>
        <v>139.1</v>
      </c>
      <c r="M34" s="51">
        <f>SUM(M33,M28,M23)</f>
        <v>217.4</v>
      </c>
      <c r="N34" s="75">
        <f>SUM(N33,N28,N23)</f>
        <v>169.3</v>
      </c>
      <c r="O34" s="223"/>
      <c r="P34" s="224"/>
      <c r="Q34" s="224"/>
      <c r="R34" s="225"/>
    </row>
    <row r="35" spans="1:18" ht="12.75" customHeight="1" thickBot="1" x14ac:dyDescent="0.25">
      <c r="A35" s="165" t="s">
        <v>11</v>
      </c>
      <c r="B35" s="229" t="s">
        <v>17</v>
      </c>
      <c r="C35" s="230"/>
      <c r="D35" s="230"/>
      <c r="E35" s="230"/>
      <c r="F35" s="230"/>
      <c r="G35" s="230"/>
      <c r="H35" s="231"/>
      <c r="I35" s="78">
        <f>I34+I20</f>
        <v>529.39</v>
      </c>
      <c r="J35" s="79">
        <f>J34+J20</f>
        <v>390.28999999999996</v>
      </c>
      <c r="K35" s="79">
        <f>K34</f>
        <v>40.300000000000004</v>
      </c>
      <c r="L35" s="80">
        <f>L34</f>
        <v>139.1</v>
      </c>
      <c r="M35" s="81">
        <f>M34+M20</f>
        <v>296.8</v>
      </c>
      <c r="N35" s="108">
        <f>N34+N20</f>
        <v>218.70000000000002</v>
      </c>
      <c r="O35" s="232"/>
      <c r="P35" s="233"/>
      <c r="Q35" s="233"/>
      <c r="R35" s="234"/>
    </row>
    <row r="36" spans="1:18" ht="12.75" customHeight="1" thickBot="1" x14ac:dyDescent="0.25">
      <c r="A36" s="82" t="s">
        <v>20</v>
      </c>
      <c r="B36" s="235" t="s">
        <v>18</v>
      </c>
      <c r="C36" s="236"/>
      <c r="D36" s="236"/>
      <c r="E36" s="236"/>
      <c r="F36" s="236"/>
      <c r="G36" s="236"/>
      <c r="H36" s="237"/>
      <c r="I36" s="83">
        <f>I35</f>
        <v>529.39</v>
      </c>
      <c r="J36" s="84">
        <f>J35</f>
        <v>390.28999999999996</v>
      </c>
      <c r="K36" s="84">
        <f>K35</f>
        <v>40.300000000000004</v>
      </c>
      <c r="L36" s="85">
        <f>L35</f>
        <v>139.1</v>
      </c>
      <c r="M36" s="86">
        <f>M35</f>
        <v>296.8</v>
      </c>
      <c r="N36" s="109">
        <f>N35</f>
        <v>218.70000000000002</v>
      </c>
      <c r="O36" s="238"/>
      <c r="P36" s="239"/>
      <c r="Q36" s="239"/>
      <c r="R36" s="240"/>
    </row>
    <row r="37" spans="1:18" s="153" customFormat="1" ht="31.5" customHeight="1" x14ac:dyDescent="0.2">
      <c r="A37" s="215" t="s">
        <v>67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</row>
    <row r="38" spans="1:18" s="10" customFormat="1" ht="12.75" customHeight="1" x14ac:dyDescent="0.2">
      <c r="A38" s="8"/>
      <c r="B38" s="9"/>
      <c r="C38" s="9"/>
      <c r="D38" s="216" t="s">
        <v>22</v>
      </c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P38" s="121"/>
      <c r="Q38" s="121"/>
      <c r="R38" s="121"/>
    </row>
    <row r="39" spans="1:18" s="10" customFormat="1" ht="12" customHeight="1" thickBot="1" x14ac:dyDescent="0.25">
      <c r="A39" s="8"/>
      <c r="B39" s="9"/>
      <c r="C39" s="9"/>
      <c r="D39" s="9"/>
      <c r="E39" s="9"/>
      <c r="F39" s="9"/>
      <c r="G39" s="9"/>
      <c r="H39" s="11"/>
      <c r="I39" s="214"/>
      <c r="J39" s="214"/>
      <c r="K39" s="214"/>
      <c r="L39" s="214"/>
      <c r="M39" s="17"/>
      <c r="N39" s="1"/>
      <c r="O39" s="1"/>
      <c r="P39" s="122"/>
      <c r="Q39" s="122"/>
      <c r="R39" s="122"/>
    </row>
    <row r="40" spans="1:18" s="88" customFormat="1" ht="24.75" customHeight="1" thickBot="1" x14ac:dyDescent="0.25">
      <c r="B40" s="89"/>
      <c r="C40" s="89"/>
      <c r="D40" s="196" t="s">
        <v>19</v>
      </c>
      <c r="E40" s="197"/>
      <c r="F40" s="197"/>
      <c r="G40" s="197"/>
      <c r="H40" s="198"/>
      <c r="I40" s="199" t="s">
        <v>52</v>
      </c>
      <c r="J40" s="200"/>
      <c r="K40" s="200"/>
      <c r="L40" s="201"/>
      <c r="M40" s="135" t="s">
        <v>64</v>
      </c>
      <c r="N40" s="136" t="s">
        <v>65</v>
      </c>
      <c r="P40" s="123"/>
      <c r="Q40" s="123"/>
      <c r="R40" s="123"/>
    </row>
    <row r="41" spans="1:18" ht="12.75" customHeight="1" thickBot="1" x14ac:dyDescent="0.25">
      <c r="A41" s="2"/>
      <c r="B41" s="12"/>
      <c r="C41" s="12"/>
      <c r="D41" s="202" t="s">
        <v>21</v>
      </c>
      <c r="E41" s="203"/>
      <c r="F41" s="203"/>
      <c r="G41" s="203"/>
      <c r="H41" s="204"/>
      <c r="I41" s="205">
        <f>I42</f>
        <v>210.1</v>
      </c>
      <c r="J41" s="206"/>
      <c r="K41" s="206"/>
      <c r="L41" s="207"/>
      <c r="M41" s="139">
        <f>M42</f>
        <v>255.9</v>
      </c>
      <c r="N41" s="140">
        <f>N42</f>
        <v>218.70000000000002</v>
      </c>
    </row>
    <row r="42" spans="1:18" ht="12" customHeight="1" x14ac:dyDescent="0.2">
      <c r="A42" s="2"/>
      <c r="B42" s="13"/>
      <c r="C42" s="13"/>
      <c r="D42" s="217" t="s">
        <v>33</v>
      </c>
      <c r="E42" s="218"/>
      <c r="F42" s="218"/>
      <c r="G42" s="218"/>
      <c r="H42" s="219"/>
      <c r="I42" s="220">
        <f>SUMIF(H12:H32,"SB",I12:I32)</f>
        <v>210.1</v>
      </c>
      <c r="J42" s="221"/>
      <c r="K42" s="221"/>
      <c r="L42" s="222"/>
      <c r="M42" s="137">
        <f>SUMIF(H12:H30,"sb",M12:M32)</f>
        <v>255.9</v>
      </c>
      <c r="N42" s="138">
        <f>SUMIF(H12:H30,"sb",N12:N32)</f>
        <v>218.70000000000002</v>
      </c>
    </row>
    <row r="43" spans="1:18" ht="12" customHeight="1" thickBot="1" x14ac:dyDescent="0.25">
      <c r="A43" s="2"/>
      <c r="B43" s="13"/>
      <c r="C43" s="13"/>
      <c r="D43" s="208"/>
      <c r="E43" s="209"/>
      <c r="F43" s="209"/>
      <c r="G43" s="209"/>
      <c r="H43" s="210"/>
      <c r="I43" s="211"/>
      <c r="J43" s="212"/>
      <c r="K43" s="212"/>
      <c r="L43" s="213"/>
      <c r="M43" s="188"/>
      <c r="N43" s="189"/>
      <c r="P43" s="187"/>
      <c r="Q43" s="187"/>
      <c r="R43" s="187"/>
    </row>
    <row r="44" spans="1:18" ht="15" customHeight="1" thickBot="1" x14ac:dyDescent="0.25">
      <c r="A44" s="2"/>
      <c r="B44" s="14"/>
      <c r="C44" s="14"/>
      <c r="D44" s="190" t="s">
        <v>32</v>
      </c>
      <c r="E44" s="191"/>
      <c r="F44" s="191"/>
      <c r="G44" s="191"/>
      <c r="H44" s="192"/>
      <c r="I44" s="193">
        <f>SUM(I45:L45)</f>
        <v>269.29000000000002</v>
      </c>
      <c r="J44" s="194"/>
      <c r="K44" s="194"/>
      <c r="L44" s="195"/>
      <c r="M44" s="139">
        <f>M45</f>
        <v>40.9</v>
      </c>
      <c r="N44" s="140">
        <f>N45</f>
        <v>0</v>
      </c>
    </row>
    <row r="45" spans="1:18" ht="13.5" thickBot="1" x14ac:dyDescent="0.25">
      <c r="A45" s="2"/>
      <c r="B45" s="13"/>
      <c r="C45" s="13"/>
      <c r="D45" s="217" t="s">
        <v>34</v>
      </c>
      <c r="E45" s="218"/>
      <c r="F45" s="218"/>
      <c r="G45" s="218"/>
      <c r="H45" s="219"/>
      <c r="I45" s="331">
        <f>SUMIF(H12:H36,"ES",I12:I36)</f>
        <v>269.29000000000002</v>
      </c>
      <c r="J45" s="332"/>
      <c r="K45" s="332"/>
      <c r="L45" s="333"/>
      <c r="M45" s="137">
        <f>SUMIF(H12:H30,"es",M12:M32)</f>
        <v>40.9</v>
      </c>
      <c r="N45" s="138">
        <f>SUMIF(H12:H30,"es",N12:N32)</f>
        <v>0</v>
      </c>
      <c r="P45" s="2"/>
      <c r="Q45" s="2"/>
      <c r="R45" s="2"/>
    </row>
    <row r="46" spans="1:18" ht="13.5" thickBot="1" x14ac:dyDescent="0.25">
      <c r="A46" s="2"/>
      <c r="B46" s="12"/>
      <c r="C46" s="12"/>
      <c r="D46" s="334" t="s">
        <v>13</v>
      </c>
      <c r="E46" s="335"/>
      <c r="F46" s="335"/>
      <c r="G46" s="335"/>
      <c r="H46" s="336"/>
      <c r="I46" s="337">
        <f>I41+I44</f>
        <v>479.39</v>
      </c>
      <c r="J46" s="338"/>
      <c r="K46" s="338"/>
      <c r="L46" s="339"/>
      <c r="M46" s="141">
        <f>M41+M44</f>
        <v>296.8</v>
      </c>
      <c r="N46" s="142">
        <f>N44+N41</f>
        <v>218.70000000000002</v>
      </c>
      <c r="P46" s="2"/>
      <c r="Q46" s="2"/>
      <c r="R46" s="2"/>
    </row>
    <row r="47" spans="1:18" x14ac:dyDescent="0.2">
      <c r="C47" s="2"/>
      <c r="D47" s="15"/>
      <c r="E47" s="15"/>
      <c r="F47" s="15"/>
      <c r="G47" s="15"/>
      <c r="H47" s="15"/>
      <c r="I47" s="16"/>
      <c r="J47" s="16"/>
      <c r="K47" s="6"/>
      <c r="L47" s="6"/>
      <c r="M47" s="7"/>
      <c r="N47" s="2"/>
      <c r="P47" s="2"/>
      <c r="Q47" s="2"/>
      <c r="R47" s="2"/>
    </row>
  </sheetData>
  <mergeCells count="88">
    <mergeCell ref="D45:H45"/>
    <mergeCell ref="I45:L45"/>
    <mergeCell ref="D46:H46"/>
    <mergeCell ref="I46:L46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A9:R9"/>
    <mergeCell ref="N5:N7"/>
    <mergeCell ref="O5:R5"/>
    <mergeCell ref="I6:I7"/>
    <mergeCell ref="J6:K6"/>
    <mergeCell ref="G5:G7"/>
    <mergeCell ref="H5:H7"/>
    <mergeCell ref="I5:L5"/>
    <mergeCell ref="M5:M7"/>
    <mergeCell ref="L6:L7"/>
    <mergeCell ref="O6:O7"/>
    <mergeCell ref="P6:P7"/>
    <mergeCell ref="Q6:Q7"/>
    <mergeCell ref="R6:R7"/>
    <mergeCell ref="B10:R10"/>
    <mergeCell ref="C11:R11"/>
    <mergeCell ref="A12:A13"/>
    <mergeCell ref="B12:B13"/>
    <mergeCell ref="C12:C13"/>
    <mergeCell ref="D12:D13"/>
    <mergeCell ref="E12:E13"/>
    <mergeCell ref="F12:F13"/>
    <mergeCell ref="G12:G13"/>
    <mergeCell ref="O12:O13"/>
    <mergeCell ref="P12:P13"/>
    <mergeCell ref="Q12:Q13"/>
    <mergeCell ref="R12:R13"/>
    <mergeCell ref="Q14:Q15"/>
    <mergeCell ref="R14:R15"/>
    <mergeCell ref="C16:C17"/>
    <mergeCell ref="D16:D17"/>
    <mergeCell ref="E16:E17"/>
    <mergeCell ref="C14:C15"/>
    <mergeCell ref="D14:D15"/>
    <mergeCell ref="E14:E15"/>
    <mergeCell ref="O14:O15"/>
    <mergeCell ref="P14:P15"/>
    <mergeCell ref="C20:H20"/>
    <mergeCell ref="C21:R21"/>
    <mergeCell ref="O20:R20"/>
    <mergeCell ref="C18:C19"/>
    <mergeCell ref="D18:D19"/>
    <mergeCell ref="E18:E19"/>
    <mergeCell ref="F18:F19"/>
    <mergeCell ref="G18:G19"/>
    <mergeCell ref="D22:D23"/>
    <mergeCell ref="C22:C23"/>
    <mergeCell ref="E22:E23"/>
    <mergeCell ref="F22:F23"/>
    <mergeCell ref="G22:G23"/>
    <mergeCell ref="D24:D25"/>
    <mergeCell ref="C29:C33"/>
    <mergeCell ref="E29:E33"/>
    <mergeCell ref="F29:F33"/>
    <mergeCell ref="G29:G33"/>
    <mergeCell ref="O34:R34"/>
    <mergeCell ref="C34:H34"/>
    <mergeCell ref="B35:H35"/>
    <mergeCell ref="O35:R35"/>
    <mergeCell ref="B36:H36"/>
    <mergeCell ref="O36:R36"/>
    <mergeCell ref="I39:L39"/>
    <mergeCell ref="A37:R37"/>
    <mergeCell ref="D38:N38"/>
    <mergeCell ref="D42:H42"/>
    <mergeCell ref="I42:L42"/>
    <mergeCell ref="D44:H44"/>
    <mergeCell ref="I44:L44"/>
    <mergeCell ref="D40:H40"/>
    <mergeCell ref="I40:L40"/>
    <mergeCell ref="D41:H41"/>
    <mergeCell ref="I41:L41"/>
    <mergeCell ref="D43:H43"/>
    <mergeCell ref="I43:L43"/>
  </mergeCells>
  <printOptions horizontalCentered="1"/>
  <pageMargins left="0" right="0" top="0.55118110236220474" bottom="0.55118110236220474" header="0.31496062992125984" footer="0.31496062992125984"/>
  <pageSetup scale="95" orientation="landscape" r:id="rId1"/>
  <rowBreaks count="1" manualBreakCount="1"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27" sqref="F27"/>
    </sheetView>
  </sheetViews>
  <sheetFormatPr defaultRowHeight="15.75" x14ac:dyDescent="0.25"/>
  <cols>
    <col min="1" max="1" width="22.7109375" style="159" customWidth="1"/>
    <col min="2" max="2" width="60.7109375" style="159" customWidth="1"/>
    <col min="3" max="16384" width="9.140625" style="159"/>
  </cols>
  <sheetData>
    <row r="1" spans="1:2" x14ac:dyDescent="0.25">
      <c r="A1" s="360" t="s">
        <v>69</v>
      </c>
      <c r="B1" s="360"/>
    </row>
    <row r="2" spans="1:2" ht="31.5" x14ac:dyDescent="0.25">
      <c r="A2" s="160" t="s">
        <v>6</v>
      </c>
      <c r="B2" s="161" t="s">
        <v>70</v>
      </c>
    </row>
    <row r="3" spans="1:2" x14ac:dyDescent="0.25">
      <c r="A3" s="160">
        <v>1</v>
      </c>
      <c r="B3" s="161" t="s">
        <v>71</v>
      </c>
    </row>
    <row r="4" spans="1:2" x14ac:dyDescent="0.25">
      <c r="A4" s="160">
        <v>2</v>
      </c>
      <c r="B4" s="161" t="s">
        <v>72</v>
      </c>
    </row>
    <row r="5" spans="1:2" x14ac:dyDescent="0.25">
      <c r="A5" s="160">
        <v>3</v>
      </c>
      <c r="B5" s="161" t="s">
        <v>73</v>
      </c>
    </row>
    <row r="6" spans="1:2" x14ac:dyDescent="0.25">
      <c r="A6" s="160">
        <v>4</v>
      </c>
      <c r="B6" s="161" t="s">
        <v>74</v>
      </c>
    </row>
    <row r="7" spans="1:2" x14ac:dyDescent="0.25">
      <c r="A7" s="160">
        <v>5</v>
      </c>
      <c r="B7" s="161" t="s">
        <v>75</v>
      </c>
    </row>
    <row r="8" spans="1:2" x14ac:dyDescent="0.25">
      <c r="A8" s="160">
        <v>6</v>
      </c>
      <c r="B8" s="161" t="s">
        <v>76</v>
      </c>
    </row>
    <row r="9" spans="1:2" ht="15.75" customHeight="1" x14ac:dyDescent="0.25"/>
    <row r="10" spans="1:2" ht="15.75" customHeight="1" x14ac:dyDescent="0.25">
      <c r="A10" s="361" t="s">
        <v>77</v>
      </c>
      <c r="B10" s="361"/>
    </row>
  </sheetData>
  <mergeCells count="2">
    <mergeCell ref="A1:B1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valdydojai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Snieguole Kacerauskaite</cp:lastModifiedBy>
  <cp:lastPrinted>2013-07-15T13:49:40Z</cp:lastPrinted>
  <dcterms:created xsi:type="dcterms:W3CDTF">2005-11-15T09:07:30Z</dcterms:created>
  <dcterms:modified xsi:type="dcterms:W3CDTF">2013-07-26T06:40:32Z</dcterms:modified>
</cp:coreProperties>
</file>